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etro\Stats\"/>
    </mc:Choice>
  </mc:AlternateContent>
  <xr:revisionPtr revIDLastSave="0" documentId="13_ncr:1_{7FB3A981-1852-4045-BD1B-5FA09BBD8D06}" xr6:coauthVersionLast="47" xr6:coauthVersionMax="47" xr10:uidLastSave="{00000000-0000-0000-0000-000000000000}"/>
  <bookViews>
    <workbookView xWindow="22932" yWindow="-108" windowWidth="23256" windowHeight="12576" tabRatio="905" xr2:uid="{00000000-000D-0000-FFFF-FFFF00000000}"/>
  </bookViews>
  <sheets>
    <sheet name="YMCA of Greater Fort Wayne" sheetId="1" r:id="rId1"/>
    <sheet name="Caylor-Nickel" sheetId="8" r:id="rId2"/>
    <sheet name="Central" sheetId="2" r:id="rId3"/>
    <sheet name="Jackson Lehman" sheetId="10" r:id="rId4"/>
    <sheet name="Jorgensen" sheetId="5" r:id="rId5"/>
    <sheet name="Parkview" sheetId="6" r:id="rId6"/>
    <sheet name="Renaissance Pointe" sheetId="3" r:id="rId7"/>
    <sheet name="Skyline" sheetId="9" r:id="rId8"/>
    <sheet name="Whitley County" sheetId="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7" i="7" l="1"/>
  <c r="K37" i="7"/>
  <c r="U37" i="9"/>
  <c r="K37" i="9"/>
  <c r="U37" i="3"/>
  <c r="K37" i="3"/>
  <c r="U37" i="6"/>
  <c r="K37" i="6"/>
  <c r="U37" i="5"/>
  <c r="K37" i="5"/>
  <c r="U37" i="10"/>
  <c r="K37" i="10"/>
  <c r="Z37" i="2"/>
  <c r="V46" i="2" s="1"/>
  <c r="K37" i="2"/>
  <c r="V37" i="8"/>
  <c r="K37" i="8"/>
  <c r="U46" i="7"/>
  <c r="T46" i="9"/>
  <c r="I46" i="9"/>
  <c r="T46" i="3"/>
  <c r="R46" i="3"/>
  <c r="I46" i="3"/>
  <c r="T46" i="6"/>
  <c r="R46" i="6"/>
  <c r="I46" i="6"/>
  <c r="T46" i="5"/>
  <c r="R46" i="5"/>
  <c r="I46" i="5"/>
  <c r="T46" i="10"/>
  <c r="R46" i="10"/>
  <c r="I46" i="10"/>
  <c r="X46" i="2"/>
  <c r="K46" i="2"/>
  <c r="T46" i="8"/>
  <c r="I46" i="8"/>
  <c r="P37" i="1"/>
  <c r="Q37" i="1"/>
  <c r="R37" i="1"/>
  <c r="S37" i="1"/>
  <c r="T37" i="1"/>
  <c r="U37" i="1"/>
  <c r="W37" i="1"/>
  <c r="X37" i="1"/>
  <c r="B37" i="1"/>
  <c r="C37" i="1"/>
  <c r="D37" i="1"/>
  <c r="E37" i="1"/>
  <c r="F37" i="1"/>
  <c r="G37" i="1"/>
  <c r="H37" i="1"/>
  <c r="I37" i="1"/>
  <c r="J37" i="1"/>
  <c r="L37" i="1"/>
  <c r="M37" i="1"/>
  <c r="N37" i="1"/>
  <c r="W36" i="7"/>
  <c r="K36" i="7"/>
  <c r="U36" i="9"/>
  <c r="K36" i="9"/>
  <c r="S46" i="7" l="1"/>
  <c r="I46" i="7"/>
  <c r="R46" i="9"/>
  <c r="V37" i="1"/>
  <c r="K37" i="1"/>
  <c r="S47" i="1"/>
  <c r="R46" i="8"/>
  <c r="U36" i="3"/>
  <c r="K36" i="3"/>
  <c r="U36" i="6"/>
  <c r="K36" i="6"/>
  <c r="U36" i="5"/>
  <c r="K36" i="5"/>
  <c r="U36" i="10"/>
  <c r="K36" i="10"/>
  <c r="Z36" i="2"/>
  <c r="K36" i="2"/>
  <c r="V36" i="8"/>
  <c r="K36" i="8"/>
  <c r="P36" i="1"/>
  <c r="Q36" i="1"/>
  <c r="R36" i="1"/>
  <c r="S36" i="1"/>
  <c r="T36" i="1"/>
  <c r="U36" i="1"/>
  <c r="W36" i="1"/>
  <c r="X36" i="1"/>
  <c r="B36" i="1"/>
  <c r="C36" i="1"/>
  <c r="D36" i="1"/>
  <c r="E36" i="1"/>
  <c r="F36" i="1"/>
  <c r="G36" i="1"/>
  <c r="H36" i="1"/>
  <c r="I36" i="1"/>
  <c r="J36" i="1"/>
  <c r="L36" i="1"/>
  <c r="M36" i="1"/>
  <c r="N36" i="1"/>
  <c r="W35" i="7"/>
  <c r="K35" i="7"/>
  <c r="U35" i="9"/>
  <c r="K35" i="9"/>
  <c r="U35" i="3"/>
  <c r="K35" i="3"/>
  <c r="U35" i="6"/>
  <c r="K35" i="6"/>
  <c r="K35" i="1" s="1"/>
  <c r="U35" i="5"/>
  <c r="K35" i="5"/>
  <c r="U35" i="10"/>
  <c r="K35" i="10"/>
  <c r="Z35" i="2"/>
  <c r="K35" i="2"/>
  <c r="V35" i="8"/>
  <c r="K35" i="8"/>
  <c r="P35" i="1"/>
  <c r="Q35" i="1"/>
  <c r="R35" i="1"/>
  <c r="S35" i="1"/>
  <c r="T35" i="1"/>
  <c r="U35" i="1"/>
  <c r="W35" i="1"/>
  <c r="X35" i="1"/>
  <c r="B35" i="1"/>
  <c r="C35" i="1"/>
  <c r="D35" i="1"/>
  <c r="E35" i="1"/>
  <c r="F35" i="1"/>
  <c r="G35" i="1"/>
  <c r="H35" i="1"/>
  <c r="I35" i="1"/>
  <c r="J35" i="1"/>
  <c r="L35" i="1"/>
  <c r="M35" i="1"/>
  <c r="N35" i="1"/>
  <c r="W34" i="7"/>
  <c r="K34" i="7"/>
  <c r="U34" i="9"/>
  <c r="K34" i="9"/>
  <c r="U34" i="3"/>
  <c r="K34" i="3"/>
  <c r="U34" i="6"/>
  <c r="K34" i="6"/>
  <c r="U34" i="5"/>
  <c r="K34" i="5"/>
  <c r="K34" i="10"/>
  <c r="U34" i="10"/>
  <c r="Z34" i="2"/>
  <c r="K34" i="2"/>
  <c r="V34" i="8"/>
  <c r="K34" i="8"/>
  <c r="Q47" i="1" l="1"/>
  <c r="K36" i="1"/>
  <c r="V36" i="1"/>
  <c r="V35" i="1"/>
  <c r="P34" i="1"/>
  <c r="Q34" i="1"/>
  <c r="R34" i="1"/>
  <c r="S34" i="1"/>
  <c r="T34" i="1"/>
  <c r="U34" i="1"/>
  <c r="V34" i="1"/>
  <c r="W34" i="1"/>
  <c r="X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W33" i="7"/>
  <c r="U33" i="9"/>
  <c r="U33" i="3"/>
  <c r="U33" i="6"/>
  <c r="U33" i="5"/>
  <c r="U33" i="10"/>
  <c r="Z33" i="2"/>
  <c r="K33" i="7" l="1"/>
  <c r="K33" i="9"/>
  <c r="K33" i="3"/>
  <c r="K33" i="6"/>
  <c r="K33" i="5"/>
  <c r="K33" i="10"/>
  <c r="K33" i="2"/>
  <c r="H45" i="9"/>
  <c r="B33" i="1" l="1"/>
  <c r="C33" i="1"/>
  <c r="D33" i="1"/>
  <c r="E33" i="1"/>
  <c r="F33" i="1"/>
  <c r="G33" i="1"/>
  <c r="H33" i="1"/>
  <c r="I33" i="1"/>
  <c r="J33" i="1"/>
  <c r="T33" i="1" l="1"/>
  <c r="U33" i="1" l="1"/>
  <c r="K33" i="8"/>
  <c r="V33" i="8"/>
  <c r="K45" i="2" l="1"/>
  <c r="X33" i="1"/>
  <c r="Q33" i="1"/>
  <c r="R33" i="1"/>
  <c r="S33" i="1"/>
  <c r="V33" i="1"/>
  <c r="W33" i="1"/>
  <c r="P33" i="1"/>
  <c r="P45" i="1" s="1"/>
  <c r="N33" i="1"/>
  <c r="M33" i="1"/>
  <c r="L33" i="1"/>
  <c r="K33" i="1"/>
  <c r="J45" i="1"/>
  <c r="X45" i="7"/>
  <c r="W45" i="7"/>
  <c r="V45" i="7"/>
  <c r="U45" i="7"/>
  <c r="Q45" i="7"/>
  <c r="AA45" i="2"/>
  <c r="Z45" i="2"/>
  <c r="Y45" i="2"/>
  <c r="X45" i="2"/>
  <c r="T45" i="2"/>
  <c r="J45" i="2"/>
  <c r="T45" i="10"/>
  <c r="U45" i="10"/>
  <c r="V45" i="10"/>
  <c r="T45" i="5"/>
  <c r="U45" i="5"/>
  <c r="V45" i="5"/>
  <c r="T45" i="6"/>
  <c r="U45" i="6"/>
  <c r="V45" i="6"/>
  <c r="T45" i="3"/>
  <c r="U45" i="3"/>
  <c r="V45" i="3"/>
  <c r="T45" i="9"/>
  <c r="U45" i="9"/>
  <c r="V45" i="9"/>
  <c r="T45" i="8"/>
  <c r="U45" i="8"/>
  <c r="V45" i="8"/>
  <c r="W45" i="8"/>
  <c r="P45" i="10"/>
  <c r="P45" i="5"/>
  <c r="P45" i="6"/>
  <c r="P45" i="3"/>
  <c r="P45" i="9"/>
  <c r="P45" i="8"/>
  <c r="J45" i="10"/>
  <c r="J45" i="5"/>
  <c r="J45" i="6"/>
  <c r="J45" i="3"/>
  <c r="J45" i="9"/>
  <c r="J45" i="8"/>
  <c r="V45" i="1" l="1"/>
  <c r="T45" i="1"/>
  <c r="U45" i="1"/>
  <c r="W45" i="1"/>
  <c r="R45" i="1" l="1"/>
  <c r="X45" i="1"/>
  <c r="R45" i="6"/>
  <c r="S45" i="7"/>
  <c r="R45" i="9"/>
  <c r="R45" i="3"/>
  <c r="W45" i="3"/>
  <c r="N45" i="3"/>
  <c r="Q45" i="3"/>
  <c r="S45" i="3"/>
  <c r="M45" i="3"/>
  <c r="L45" i="3"/>
  <c r="I45" i="3"/>
  <c r="H45" i="3"/>
  <c r="G45" i="3"/>
  <c r="F45" i="3"/>
  <c r="E45" i="3"/>
  <c r="B45" i="3"/>
  <c r="K45" i="3"/>
  <c r="W23" i="3"/>
  <c r="R45" i="5"/>
  <c r="K45" i="10"/>
  <c r="R45" i="10"/>
  <c r="V45" i="2"/>
  <c r="R45" i="8"/>
  <c r="F47" i="1"/>
  <c r="H47" i="1" s="1"/>
  <c r="K45" i="5"/>
  <c r="K45" i="7"/>
  <c r="W45" i="10"/>
  <c r="N45" i="10"/>
  <c r="Q45" i="10"/>
  <c r="S45" i="10"/>
  <c r="M45" i="10"/>
  <c r="L45" i="10"/>
  <c r="I45" i="10"/>
  <c r="H45" i="10"/>
  <c r="G45" i="10"/>
  <c r="F45" i="10"/>
  <c r="E45" i="10"/>
  <c r="B45" i="10"/>
  <c r="Y45" i="7"/>
  <c r="O45" i="7"/>
  <c r="R45" i="7"/>
  <c r="T45" i="7"/>
  <c r="N45" i="7"/>
  <c r="M45" i="7"/>
  <c r="L45" i="7"/>
  <c r="I45" i="7"/>
  <c r="H45" i="7"/>
  <c r="G45" i="7"/>
  <c r="F45" i="7"/>
  <c r="E45" i="7"/>
  <c r="B45" i="7"/>
  <c r="W45" i="9"/>
  <c r="N45" i="9"/>
  <c r="Q45" i="9"/>
  <c r="S45" i="9"/>
  <c r="M45" i="9"/>
  <c r="L45" i="9"/>
  <c r="I45" i="9"/>
  <c r="G45" i="9"/>
  <c r="F45" i="9"/>
  <c r="E45" i="9"/>
  <c r="B45" i="9"/>
  <c r="W45" i="6"/>
  <c r="N45" i="6"/>
  <c r="Q45" i="6"/>
  <c r="S45" i="6"/>
  <c r="M45" i="6"/>
  <c r="L45" i="6"/>
  <c r="I45" i="6"/>
  <c r="H45" i="6"/>
  <c r="G45" i="6"/>
  <c r="F45" i="6"/>
  <c r="E45" i="6"/>
  <c r="B45" i="6"/>
  <c r="W45" i="5"/>
  <c r="N45" i="5"/>
  <c r="Q45" i="5"/>
  <c r="S45" i="5"/>
  <c r="M45" i="5"/>
  <c r="L45" i="5"/>
  <c r="I45" i="5"/>
  <c r="H45" i="5"/>
  <c r="G45" i="5"/>
  <c r="F45" i="5"/>
  <c r="E45" i="5"/>
  <c r="B45" i="5"/>
  <c r="AB45" i="2"/>
  <c r="R45" i="2"/>
  <c r="U45" i="2"/>
  <c r="W45" i="2"/>
  <c r="Q45" i="2"/>
  <c r="P45" i="2"/>
  <c r="O45" i="2"/>
  <c r="N45" i="2"/>
  <c r="M45" i="2"/>
  <c r="L45" i="2"/>
  <c r="I45" i="2"/>
  <c r="H45" i="2"/>
  <c r="G45" i="2"/>
  <c r="F45" i="2"/>
  <c r="E45" i="2"/>
  <c r="B45" i="2"/>
  <c r="M45" i="8"/>
  <c r="B45" i="8"/>
  <c r="Q45" i="8"/>
  <c r="Y23" i="7"/>
  <c r="AB23" i="2"/>
  <c r="W23" i="5"/>
  <c r="W23" i="6"/>
  <c r="X22" i="8"/>
  <c r="X45" i="8"/>
  <c r="S45" i="8"/>
  <c r="D45" i="1"/>
  <c r="C45" i="1"/>
  <c r="C45" i="8"/>
  <c r="D45" i="8"/>
  <c r="F45" i="8"/>
  <c r="H45" i="8"/>
  <c r="I45" i="8"/>
  <c r="L45" i="8"/>
  <c r="G45" i="8"/>
  <c r="E45" i="8"/>
  <c r="N45" i="8"/>
  <c r="K45" i="6" l="1"/>
  <c r="K45" i="8"/>
  <c r="S45" i="1"/>
  <c r="B45" i="1"/>
  <c r="E45" i="1"/>
  <c r="I45" i="1"/>
  <c r="G45" i="1"/>
  <c r="H45" i="1"/>
  <c r="L45" i="1"/>
  <c r="M45" i="1"/>
  <c r="F45" i="1"/>
  <c r="N45" i="1"/>
  <c r="Q45" i="1"/>
  <c r="K45" i="9"/>
  <c r="K45" i="1" l="1"/>
</calcChain>
</file>

<file path=xl/sharedStrings.xml><?xml version="1.0" encoding="utf-8"?>
<sst xmlns="http://schemas.openxmlformats.org/spreadsheetml/2006/main" count="844" uniqueCount="96">
  <si>
    <t>College</t>
  </si>
  <si>
    <t>Adult</t>
  </si>
  <si>
    <t>F/A</t>
  </si>
  <si>
    <t>Char</t>
  </si>
  <si>
    <t>Pd Units</t>
  </si>
  <si>
    <t>Total People</t>
  </si>
  <si>
    <t>January</t>
  </si>
  <si>
    <t>February</t>
  </si>
  <si>
    <t>March</t>
  </si>
  <si>
    <t xml:space="preserve">April 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</si>
  <si>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</si>
  <si>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</si>
  <si>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</si>
  <si>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</si>
  <si>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</si>
  <si>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</si>
  <si>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</si>
  <si>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</si>
  <si>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Adult H/C</t>
  </si>
  <si>
    <t>Total Members</t>
  </si>
  <si>
    <t>Student (K-12)</t>
  </si>
  <si>
    <t>Senior</t>
  </si>
  <si>
    <t>Total Units on Draft</t>
  </si>
  <si>
    <t>or</t>
  </si>
  <si>
    <t xml:space="preserve">or </t>
  </si>
  <si>
    <t>2005 Average</t>
  </si>
  <si>
    <t>2006 Average</t>
  </si>
  <si>
    <t>2007 Average</t>
  </si>
  <si>
    <t>n/a</t>
  </si>
  <si>
    <t>*</t>
  </si>
  <si>
    <t>285*</t>
  </si>
  <si>
    <t>277*</t>
  </si>
  <si>
    <t>57*</t>
  </si>
  <si>
    <t>145*</t>
  </si>
  <si>
    <t>183*</t>
  </si>
  <si>
    <t>948*</t>
  </si>
  <si>
    <t>1,429*</t>
  </si>
  <si>
    <t>2,177*</t>
  </si>
  <si>
    <t>13,937*</t>
  </si>
  <si>
    <t>645*</t>
  </si>
  <si>
    <t>4,288*</t>
  </si>
  <si>
    <t>4,929*</t>
  </si>
  <si>
    <t>2008 Average</t>
  </si>
  <si>
    <t>2009 Average</t>
  </si>
  <si>
    <t>2010 Average</t>
  </si>
  <si>
    <t>2011 Average</t>
  </si>
  <si>
    <t>YTD Average</t>
  </si>
  <si>
    <t>2012 Average</t>
  </si>
  <si>
    <t>Total Visits</t>
  </si>
  <si>
    <t>7th Gr.</t>
  </si>
  <si>
    <t>2013 Average</t>
  </si>
  <si>
    <t>Add Ons</t>
  </si>
  <si>
    <t>2014 Average</t>
  </si>
  <si>
    <t>Student</t>
  </si>
  <si>
    <t>Total Draft Units:</t>
  </si>
  <si>
    <t xml:space="preserve"> </t>
  </si>
  <si>
    <t>Household</t>
  </si>
  <si>
    <t>1 Adult HH</t>
  </si>
  <si>
    <t>Sr HH</t>
  </si>
  <si>
    <t>2015 Average</t>
  </si>
  <si>
    <t>2016 Average</t>
  </si>
  <si>
    <t>2017 Average</t>
  </si>
  <si>
    <t>60 Day Pass</t>
  </si>
  <si>
    <t>60 day pass</t>
  </si>
  <si>
    <t>Total Non-Traditional People</t>
  </si>
  <si>
    <t>Summer / H4H</t>
  </si>
  <si>
    <t>Total Paid Units</t>
  </si>
  <si>
    <t>Paid Units w/F/A</t>
  </si>
  <si>
    <t>Comp / Trade</t>
  </si>
  <si>
    <t>Fun Book</t>
  </si>
  <si>
    <t>Corp. Challenge</t>
  </si>
  <si>
    <t>Total Non-Traditional Units</t>
  </si>
  <si>
    <t>Paid Units w/ F/A</t>
  </si>
  <si>
    <t>Units w/Add Ons</t>
  </si>
  <si>
    <t>2 Adult H/C</t>
  </si>
  <si>
    <t>1 Adult HH H/C</t>
  </si>
  <si>
    <t>HH H/C</t>
  </si>
  <si>
    <t>Corp Challenge</t>
  </si>
  <si>
    <t>Total Non-Traditonal Units</t>
  </si>
  <si>
    <t>Total Non-Traditonal People</t>
  </si>
  <si>
    <t>Comp/Trade includes all Complimentary memberships (Gift Certificates, Livestrong, DPP, OWN, Military Leave, Special Org. Partnership, Full-time Staff and Trades</t>
  </si>
  <si>
    <t>Units with Add On shows total units with an Add On fee</t>
  </si>
  <si>
    <t xml:space="preserve"> 17 group homes for association</t>
  </si>
  <si>
    <t>Total Paid Units includes all membership types with fees; this includes units with F/A, Corporate, Group Home, Military Outreach and Part-time Employee Upgrades</t>
  </si>
  <si>
    <t>Paid Units with F/A shows total units in all categories that receive F/A within paid units</t>
  </si>
  <si>
    <t>Total Non-Traditional Units includes all membership types without traditional membership fees; some pay, some are free.</t>
  </si>
  <si>
    <t>Total Non-Traditional People include all individuals on Non-Traditional Units</t>
  </si>
  <si>
    <t>Household includes all Household units as well as Group Home units - 18 Group Home units</t>
  </si>
  <si>
    <t>2018 Average</t>
  </si>
  <si>
    <t>2019 Average</t>
  </si>
  <si>
    <t>Insurance- based includes all individuals who receive a membership through SilverSneakers, Renew Active and Silver &amp; Fit</t>
  </si>
  <si>
    <t>Insurance Based (Individuals)</t>
  </si>
  <si>
    <t>2020 Average</t>
  </si>
  <si>
    <t>2021 Average</t>
  </si>
  <si>
    <t>MAY Total Units:</t>
  </si>
  <si>
    <t>MAY Total People: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</si>
</sst>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31">
    <xf numFmtId="0" fontId="0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0" xfId="0" applyNumberFormat="1" applyAlignment="1">
      <alignment horizontal="left"/>
    </xf>
    <xf numFmtId="9" fontId="0" fillId="0" borderId="0" xfId="0" applyNumberForma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wrapText="1"/>
    </xf>
    <xf numFmtId="3" fontId="2" fillId="0" borderId="2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3" fontId="2" fillId="0" borderId="6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3" fontId="0" fillId="0" borderId="6" xfId="0" applyNumberFormat="1" applyBorder="1" applyAlignment="1">
      <alignment horizontal="left"/>
    </xf>
    <xf numFmtId="3" fontId="0" fillId="0" borderId="18" xfId="0" applyNumberFormat="1" applyBorder="1" applyAlignment="1">
      <alignment horizontal="left"/>
    </xf>
    <xf numFmtId="3" fontId="0" fillId="0" borderId="19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3" fontId="7" fillId="0" borderId="21" xfId="0" applyNumberFormat="1" applyFont="1" applyBorder="1" applyAlignment="1">
      <alignment horizontal="center" wrapText="1"/>
    </xf>
    <xf numFmtId="3" fontId="7" fillId="0" borderId="21" xfId="0" applyNumberFormat="1" applyFont="1" applyBorder="1" applyAlignment="1">
      <alignment horizontal="center"/>
    </xf>
    <xf numFmtId="3" fontId="6" fillId="0" borderId="21" xfId="0" applyNumberFormat="1" applyFont="1" applyBorder="1" applyAlignment="1">
      <alignment horizontal="center" wrapText="1"/>
    </xf>
    <xf numFmtId="3" fontId="6" fillId="0" borderId="21" xfId="0" applyNumberFormat="1" applyFont="1" applyBorder="1" applyAlignment="1">
      <alignment horizontal="center"/>
    </xf>
    <xf numFmtId="3" fontId="0" fillId="0" borderId="0" xfId="0" applyNumberFormat="1" applyAlignment="1"/>
    <xf numFmtId="3" fontId="7" fillId="0" borderId="19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 wrapText="1"/>
    </xf>
    <xf numFmtId="3" fontId="0" fillId="0" borderId="4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3" fontId="4" fillId="0" borderId="17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 wrapText="1"/>
    </xf>
    <xf numFmtId="0" fontId="2" fillId="0" borderId="22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/>
    <xf numFmtId="3" fontId="0" fillId="0" borderId="17" xfId="0" applyNumberFormat="1" applyBorder="1" applyAlignment="1">
      <alignment horizontal="left"/>
    </xf>
    <xf numFmtId="3" fontId="6" fillId="0" borderId="5" xfId="0" applyNumberFormat="1" applyFont="1" applyBorder="1" applyAlignment="1">
      <alignment horizontal="center" wrapText="1"/>
    </xf>
    <xf numFmtId="3" fontId="0" fillId="0" borderId="21" xfId="0" applyNumberForma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6" fillId="0" borderId="3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7" fillId="0" borderId="11" xfId="0" applyNumberFormat="1" applyFont="1" applyBorder="1" applyAlignment="1">
      <alignment horizontal="center" wrapText="1"/>
    </xf>
    <xf numFmtId="3" fontId="7" fillId="0" borderId="30" xfId="0" applyNumberFormat="1" applyFont="1" applyBorder="1" applyAlignment="1">
      <alignment horizontal="center" wrapText="1"/>
    </xf>
    <xf numFmtId="3" fontId="6" fillId="0" borderId="11" xfId="0" applyNumberFormat="1" applyFont="1" applyBorder="1" applyAlignment="1">
      <alignment horizontal="center" wrapText="1"/>
    </xf>
    <xf numFmtId="3" fontId="7" fillId="0" borderId="32" xfId="0" applyNumberFormat="1" applyFont="1" applyBorder="1" applyAlignment="1">
      <alignment horizontal="center" wrapText="1"/>
    </xf>
    <xf numFmtId="3" fontId="6" fillId="0" borderId="32" xfId="0" applyNumberFormat="1" applyFont="1" applyBorder="1" applyAlignment="1">
      <alignment horizontal="center" wrapText="1"/>
    </xf>
    <xf numFmtId="1" fontId="2" fillId="0" borderId="12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7" fillId="0" borderId="26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 wrapText="1"/>
    </xf>
    <xf numFmtId="3" fontId="6" fillId="0" borderId="26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 wrapText="1"/>
    </xf>
    <xf numFmtId="3" fontId="7" fillId="0" borderId="8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 wrapText="1"/>
    </xf>
    <xf numFmtId="1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 wrapText="1"/>
    </xf>
    <xf numFmtId="3" fontId="7" fillId="0" borderId="2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 wrapText="1"/>
    </xf>
    <xf numFmtId="3" fontId="7" fillId="0" borderId="3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1" fontId="8" fillId="0" borderId="21" xfId="0" applyNumberFormat="1" applyFont="1" applyBorder="1" applyAlignment="1">
      <alignment horizontal="center" wrapText="1"/>
    </xf>
    <xf numFmtId="3" fontId="8" fillId="0" borderId="21" xfId="0" applyNumberFormat="1" applyFont="1" applyBorder="1" applyAlignment="1">
      <alignment horizontal="center" wrapText="1"/>
    </xf>
    <xf numFmtId="3" fontId="8" fillId="0" borderId="2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center"/>
    </xf>
    <xf numFmtId="3" fontId="8" fillId="0" borderId="34" xfId="0" applyNumberFormat="1" applyFont="1" applyBorder="1" applyAlignment="1">
      <alignment horizontal="center"/>
    </xf>
    <xf numFmtId="3" fontId="0" fillId="0" borderId="0" xfId="0" applyNumberFormat="1" applyBorder="1" applyAlignment="1"/>
    <xf numFmtId="3" fontId="7" fillId="0" borderId="9" xfId="0" applyNumberFormat="1" applyFont="1" applyBorder="1" applyAlignment="1">
      <alignment horizontal="center"/>
    </xf>
    <xf numFmtId="3" fontId="2" fillId="2" borderId="2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center" wrapText="1"/>
    </xf>
    <xf numFmtId="3" fontId="7" fillId="2" borderId="2" xfId="0" applyNumberFormat="1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 wrapText="1"/>
    </xf>
    <xf numFmtId="3" fontId="7" fillId="2" borderId="6" xfId="0" applyNumberFormat="1" applyFont="1" applyFill="1" applyBorder="1" applyAlignment="1">
      <alignment horizontal="center" wrapText="1"/>
    </xf>
    <xf numFmtId="3" fontId="8" fillId="2" borderId="21" xfId="0" applyNumberFormat="1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wrapText="1"/>
    </xf>
    <xf numFmtId="3" fontId="7" fillId="0" borderId="36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3" fontId="7" fillId="0" borderId="34" xfId="0" applyNumberFormat="1" applyFont="1" applyBorder="1" applyAlignment="1">
      <alignment horizontal="center"/>
    </xf>
    <xf numFmtId="3" fontId="6" fillId="0" borderId="34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" fontId="6" fillId="0" borderId="21" xfId="0" applyNumberFormat="1" applyFont="1" applyBorder="1" applyAlignment="1">
      <alignment horizontal="center" wrapText="1"/>
    </xf>
    <xf numFmtId="3" fontId="2" fillId="0" borderId="39" xfId="0" applyNumberFormat="1" applyFont="1" applyBorder="1" applyAlignment="1">
      <alignment horizontal="center" wrapText="1"/>
    </xf>
    <xf numFmtId="3" fontId="4" fillId="0" borderId="39" xfId="0" applyNumberFormat="1" applyFont="1" applyBorder="1" applyAlignment="1">
      <alignment horizontal="center"/>
    </xf>
    <xf numFmtId="3" fontId="7" fillId="0" borderId="39" xfId="0" applyNumberFormat="1" applyFont="1" applyBorder="1" applyAlignment="1">
      <alignment horizontal="center"/>
    </xf>
    <xf numFmtId="3" fontId="2" fillId="2" borderId="12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wrapText="1"/>
    </xf>
    <xf numFmtId="3" fontId="4" fillId="2" borderId="12" xfId="0" applyNumberFormat="1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3" fontId="6" fillId="2" borderId="21" xfId="0" applyNumberFormat="1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center"/>
    </xf>
    <xf numFmtId="3" fontId="4" fillId="2" borderId="31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 wrapText="1"/>
    </xf>
    <xf numFmtId="3" fontId="4" fillId="2" borderId="2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3" fontId="4" fillId="2" borderId="22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35" xfId="0" applyNumberFormat="1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4" fillId="0" borderId="39" xfId="0" applyNumberFormat="1" applyFont="1" applyBorder="1" applyAlignment="1">
      <alignment horizontal="center" wrapText="1"/>
    </xf>
    <xf numFmtId="3" fontId="6" fillId="0" borderId="34" xfId="0" applyNumberFormat="1" applyFont="1" applyBorder="1" applyAlignment="1">
      <alignment horizontal="center" wrapText="1"/>
    </xf>
    <xf numFmtId="3" fontId="4" fillId="0" borderId="35" xfId="0" applyNumberFormat="1" applyFont="1" applyBorder="1" applyAlignment="1">
      <alignment horizontal="center" wrapText="1"/>
    </xf>
    <xf numFmtId="1" fontId="7" fillId="0" borderId="0" xfId="0" applyNumberFormat="1" applyFont="1" applyAlignment="1">
      <alignment horizontal="left"/>
    </xf>
    <xf numFmtId="3" fontId="4" fillId="0" borderId="6" xfId="0" applyNumberFormat="1" applyFont="1" applyBorder="1" applyAlignment="1">
      <alignment wrapText="1"/>
    </xf>
    <xf numFmtId="3" fontId="4" fillId="0" borderId="17" xfId="0" applyNumberFormat="1" applyFont="1" applyBorder="1" applyAlignment="1">
      <alignment horizontal="left" wrapText="1"/>
    </xf>
    <xf numFmtId="3" fontId="4" fillId="0" borderId="17" xfId="0" applyNumberFormat="1" applyFont="1" applyBorder="1" applyAlignment="1">
      <alignment horizontal="left"/>
    </xf>
    <xf numFmtId="3" fontId="4" fillId="0" borderId="9" xfId="0" applyNumberFormat="1" applyFont="1" applyBorder="1" applyAlignment="1">
      <alignment horizontal="left"/>
    </xf>
    <xf numFmtId="3" fontId="7" fillId="0" borderId="2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vertical="top" wrapText="1"/>
    </xf>
    <xf numFmtId="3" fontId="7" fillId="0" borderId="0" xfId="0" applyNumberFormat="1" applyFont="1" applyAlignment="1">
      <alignment vertical="top"/>
    </xf>
    <xf numFmtId="3" fontId="4" fillId="2" borderId="28" xfId="0" applyNumberFormat="1" applyFont="1" applyFill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" fontId="4" fillId="0" borderId="29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 wrapText="1"/>
    </xf>
    <xf numFmtId="3" fontId="4" fillId="0" borderId="29" xfId="0" applyNumberFormat="1" applyFont="1" applyBorder="1" applyAlignment="1">
      <alignment horizontal="center"/>
    </xf>
    <xf numFmtId="3" fontId="4" fillId="2" borderId="29" xfId="0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" fontId="4" fillId="0" borderId="26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2" borderId="26" xfId="0" applyNumberFormat="1" applyFont="1" applyFill="1" applyBorder="1" applyAlignment="1">
      <alignment horizontal="center"/>
    </xf>
    <xf numFmtId="3" fontId="4" fillId="2" borderId="25" xfId="0" applyNumberFormat="1" applyFont="1" applyFill="1" applyBorder="1" applyAlignment="1">
      <alignment horizontal="center"/>
    </xf>
    <xf numFmtId="3" fontId="4" fillId="2" borderId="27" xfId="0" applyNumberFormat="1" applyFont="1" applyFill="1" applyBorder="1" applyAlignment="1">
      <alignment horizontal="center"/>
    </xf>
    <xf numFmtId="3" fontId="4" fillId="0" borderId="29" xfId="0" applyNumberFormat="1" applyFont="1" applyFill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3" fontId="7" fillId="2" borderId="21" xfId="0" applyNumberFormat="1" applyFont="1" applyFill="1" applyBorder="1" applyAlignment="1">
      <alignment horizontal="center"/>
    </xf>
    <xf numFmtId="3" fontId="7" fillId="0" borderId="2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1" fontId="4" fillId="0" borderId="40" xfId="0" applyNumberFormat="1" applyFont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3" fontId="4" fillId="2" borderId="40" xfId="0" applyNumberFormat="1" applyFont="1" applyFill="1" applyBorder="1" applyAlignment="1">
      <alignment horizontal="center"/>
    </xf>
    <xf numFmtId="3" fontId="4" fillId="2" borderId="36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left" wrapText="1"/>
    </xf>
  </cellXfs>
  <cellStyles count="31">
    <cellStyle name="Comma [0] 2" xfId="7" xr:uid="{00000000-0005-0000-0000-000000000000}"/>
    <cellStyle name="Comma 10" xfId="25" xr:uid="{00000000-0005-0000-0000-000001000000}"/>
    <cellStyle name="Comma 11" xfId="27" xr:uid="{00000000-0005-0000-0000-000002000000}"/>
    <cellStyle name="Comma 12" xfId="29" xr:uid="{00000000-0005-0000-0000-000003000000}"/>
    <cellStyle name="Comma 13" xfId="30" xr:uid="{00000000-0005-0000-0000-000004000000}"/>
    <cellStyle name="Comma 2" xfId="6" xr:uid="{00000000-0005-0000-0000-000005000000}"/>
    <cellStyle name="Comma 3" xfId="11" xr:uid="{00000000-0005-0000-0000-000006000000}"/>
    <cellStyle name="Comma 4" xfId="13" xr:uid="{00000000-0005-0000-0000-000007000000}"/>
    <cellStyle name="Comma 5" xfId="15" xr:uid="{00000000-0005-0000-0000-000008000000}"/>
    <cellStyle name="Comma 6" xfId="17" xr:uid="{00000000-0005-0000-0000-000009000000}"/>
    <cellStyle name="Comma 7" xfId="19" xr:uid="{00000000-0005-0000-0000-00000A000000}"/>
    <cellStyle name="Comma 8" xfId="21" xr:uid="{00000000-0005-0000-0000-00000B000000}"/>
    <cellStyle name="Comma 9" xfId="23" xr:uid="{00000000-0005-0000-0000-00000C000000}"/>
    <cellStyle name="Currency [0] 2" xfId="5" xr:uid="{00000000-0005-0000-0000-00000D000000}"/>
    <cellStyle name="Currency 10" xfId="22" xr:uid="{00000000-0005-0000-0000-00000E000000}"/>
    <cellStyle name="Currency 11" xfId="24" xr:uid="{00000000-0005-0000-0000-00000F000000}"/>
    <cellStyle name="Currency 12" xfId="26" xr:uid="{00000000-0005-0000-0000-000010000000}"/>
    <cellStyle name="Currency 13" xfId="28" xr:uid="{00000000-0005-0000-0000-000011000000}"/>
    <cellStyle name="Currency 2" xfId="4" xr:uid="{00000000-0005-0000-0000-000012000000}"/>
    <cellStyle name="Currency 3" xfId="9" xr:uid="{00000000-0005-0000-0000-000013000000}"/>
    <cellStyle name="Currency 4" xfId="10" xr:uid="{00000000-0005-0000-0000-000014000000}"/>
    <cellStyle name="Currency 5" xfId="12" xr:uid="{00000000-0005-0000-0000-000015000000}"/>
    <cellStyle name="Currency 6" xfId="14" xr:uid="{00000000-0005-0000-0000-000016000000}"/>
    <cellStyle name="Currency 7" xfId="16" xr:uid="{00000000-0005-0000-0000-000017000000}"/>
    <cellStyle name="Currency 8" xfId="18" xr:uid="{00000000-0005-0000-0000-000018000000}"/>
    <cellStyle name="Currency 9" xfId="20" xr:uid="{00000000-0005-0000-0000-000019000000}"/>
    <cellStyle name="Normal" xfId="0" builtinId="0"/>
    <cellStyle name="Normal 2" xfId="2" xr:uid="{00000000-0005-0000-0000-00001B000000}"/>
    <cellStyle name="Normal 3" xfId="8" xr:uid="{00000000-0005-0000-0000-00001C000000}"/>
    <cellStyle name="Normal 4" xfId="1" xr:uid="{00000000-0005-0000-0000-00001D000000}"/>
    <cellStyle name="Percent 2" xfId="3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58"/>
  <sheetViews>
    <sheetView tabSelected="1" topLeftCell="A10" zoomScale="90" zoomScaleNormal="90" workbookViewId="0">
      <selection activeCell="Q47" sqref="Q47"/>
    </sheetView>
  </sheetViews>
  <sheetFormatPr defaultColWidth="13.33203125" defaultRowHeight="13.2" x14ac:dyDescent="0.25"/>
  <cols>
    <col min="1" max="1" width="13.5546875" style="4" bestFit="1" customWidth="1"/>
    <col min="2" max="2" width="8" style="90" bestFit="1" customWidth="1"/>
    <col min="3" max="3" width="8" style="15" hidden="1" customWidth="1"/>
    <col min="4" max="4" width="8" style="2" hidden="1" customWidth="1"/>
    <col min="5" max="5" width="6.33203125" style="2" bestFit="1" customWidth="1"/>
    <col min="6" max="6" width="11.33203125" style="2" customWidth="1"/>
    <col min="7" max="8" width="7.33203125" style="2" bestFit="1" customWidth="1"/>
    <col min="9" max="9" width="9.6640625" style="2" bestFit="1" customWidth="1"/>
    <col min="10" max="10" width="9.6640625" style="2" customWidth="1"/>
    <col min="11" max="11" width="8.44140625" style="2" bestFit="1" customWidth="1"/>
    <col min="12" max="12" width="6.33203125" style="2" bestFit="1" customWidth="1"/>
    <col min="13" max="13" width="4.5546875" style="2" bestFit="1" customWidth="1"/>
    <col min="14" max="14" width="10.44140625" style="2" bestFit="1" customWidth="1"/>
    <col min="15" max="15" width="3.44140625" style="69" customWidth="1"/>
    <col min="16" max="16" width="8.6640625" style="2" customWidth="1"/>
    <col min="17" max="17" width="8" style="2" customWidth="1"/>
    <col min="18" max="18" width="8.5546875" style="2" bestFit="1" customWidth="1"/>
    <col min="19" max="19" width="11.5546875" style="2" customWidth="1"/>
    <col min="20" max="20" width="7.6640625" style="2" bestFit="1" customWidth="1"/>
    <col min="21" max="21" width="10.44140625" style="2" bestFit="1" customWidth="1"/>
    <col min="22" max="22" width="10.44140625" style="2" customWidth="1"/>
    <col min="23" max="23" width="12.5546875" style="2" bestFit="1" customWidth="1"/>
    <col min="24" max="24" width="10.6640625" style="2" bestFit="1" customWidth="1"/>
    <col min="25" max="25" width="13.33203125" style="2" customWidth="1"/>
    <col min="26" max="16384" width="13.33203125" style="1"/>
  </cols>
  <sheetData>
    <row r="1" spans="1:25" s="5" customFormat="1" ht="39.6" x14ac:dyDescent="0.25">
      <c r="A1" s="107">
        <v>2021</v>
      </c>
      <c r="B1" s="108" t="s">
        <v>53</v>
      </c>
      <c r="C1" s="17" t="s">
        <v>20</v>
      </c>
      <c r="D1" s="17" t="s">
        <v>0</v>
      </c>
      <c r="E1" s="17" t="s">
        <v>1</v>
      </c>
      <c r="F1" s="17" t="s">
        <v>56</v>
      </c>
      <c r="G1" s="17" t="s">
        <v>57</v>
      </c>
      <c r="H1" s="17" t="s">
        <v>21</v>
      </c>
      <c r="I1" s="17" t="s">
        <v>58</v>
      </c>
      <c r="J1" s="17" t="s">
        <v>65</v>
      </c>
      <c r="K1" s="17" t="s">
        <v>66</v>
      </c>
      <c r="L1" s="131" t="s">
        <v>67</v>
      </c>
      <c r="M1" s="132" t="s">
        <v>51</v>
      </c>
      <c r="N1" s="17" t="s">
        <v>5</v>
      </c>
      <c r="O1" s="125"/>
      <c r="P1" s="17" t="s">
        <v>68</v>
      </c>
      <c r="Q1" s="41" t="s">
        <v>49</v>
      </c>
      <c r="R1" s="17" t="s">
        <v>62</v>
      </c>
      <c r="S1" s="17" t="s">
        <v>91</v>
      </c>
      <c r="T1" s="17" t="s">
        <v>69</v>
      </c>
      <c r="U1" s="17" t="s">
        <v>70</v>
      </c>
      <c r="V1" s="40" t="s">
        <v>71</v>
      </c>
      <c r="W1" s="17" t="s">
        <v>64</v>
      </c>
      <c r="X1" s="17" t="s">
        <v>48</v>
      </c>
      <c r="Y1" s="67"/>
    </row>
    <row r="2" spans="1:25" x14ac:dyDescent="0.25">
      <c r="A2" s="109" t="s">
        <v>6</v>
      </c>
      <c r="B2" s="114">
        <v>2415</v>
      </c>
      <c r="C2" s="115">
        <v>0</v>
      </c>
      <c r="D2" s="116">
        <v>0</v>
      </c>
      <c r="E2" s="116">
        <v>3674</v>
      </c>
      <c r="F2" s="116">
        <v>8417</v>
      </c>
      <c r="G2" s="116">
        <v>3278</v>
      </c>
      <c r="H2" s="116">
        <v>552</v>
      </c>
      <c r="I2" s="116">
        <v>322</v>
      </c>
      <c r="J2" s="116">
        <v>1</v>
      </c>
      <c r="K2" s="116">
        <v>18659</v>
      </c>
      <c r="L2" s="133">
        <v>4474</v>
      </c>
      <c r="M2" s="134">
        <v>319</v>
      </c>
      <c r="N2" s="192">
        <v>55328</v>
      </c>
      <c r="O2" s="126"/>
      <c r="P2" s="116">
        <v>937</v>
      </c>
      <c r="Q2" s="130">
        <v>244</v>
      </c>
      <c r="R2" s="116">
        <v>52</v>
      </c>
      <c r="S2" s="116">
        <v>15113</v>
      </c>
      <c r="T2" s="116">
        <v>1</v>
      </c>
      <c r="U2" s="116">
        <v>0</v>
      </c>
      <c r="V2" s="120">
        <v>16347</v>
      </c>
      <c r="W2" s="116">
        <v>17650</v>
      </c>
      <c r="X2" s="116">
        <v>145476</v>
      </c>
    </row>
    <row r="3" spans="1:25" x14ac:dyDescent="0.25">
      <c r="A3" s="109" t="s">
        <v>7</v>
      </c>
      <c r="B3" s="114">
        <v>2416</v>
      </c>
      <c r="C3" s="115">
        <v>0</v>
      </c>
      <c r="D3" s="116">
        <v>0</v>
      </c>
      <c r="E3" s="116">
        <v>3577</v>
      </c>
      <c r="F3" s="116">
        <v>8355</v>
      </c>
      <c r="G3" s="116">
        <v>3269</v>
      </c>
      <c r="H3" s="116">
        <v>541</v>
      </c>
      <c r="I3" s="116">
        <v>315</v>
      </c>
      <c r="J3" s="116">
        <v>1</v>
      </c>
      <c r="K3" s="116">
        <v>18474</v>
      </c>
      <c r="L3" s="133">
        <v>4442</v>
      </c>
      <c r="M3" s="134">
        <v>316</v>
      </c>
      <c r="N3" s="192">
        <v>55032</v>
      </c>
      <c r="O3" s="126"/>
      <c r="P3" s="116">
        <v>949</v>
      </c>
      <c r="Q3" s="130">
        <v>292</v>
      </c>
      <c r="R3" s="116">
        <v>54</v>
      </c>
      <c r="S3" s="116">
        <v>15192</v>
      </c>
      <c r="T3" s="116">
        <v>0</v>
      </c>
      <c r="U3" s="116">
        <v>0</v>
      </c>
      <c r="V3" s="120">
        <v>16487</v>
      </c>
      <c r="W3" s="116">
        <v>17801</v>
      </c>
      <c r="X3" s="116">
        <v>131351</v>
      </c>
    </row>
    <row r="4" spans="1:25" x14ac:dyDescent="0.25">
      <c r="A4" s="109" t="s">
        <v>8</v>
      </c>
      <c r="B4" s="114">
        <v>2451</v>
      </c>
      <c r="C4" s="115">
        <v>0</v>
      </c>
      <c r="D4" s="116">
        <v>0</v>
      </c>
      <c r="E4" s="116">
        <v>3631</v>
      </c>
      <c r="F4" s="116">
        <v>8407</v>
      </c>
      <c r="G4" s="116">
        <v>3405</v>
      </c>
      <c r="H4" s="116">
        <v>540</v>
      </c>
      <c r="I4" s="116">
        <v>304</v>
      </c>
      <c r="J4" s="116">
        <v>0</v>
      </c>
      <c r="K4" s="116">
        <v>18738</v>
      </c>
      <c r="L4" s="133">
        <v>4590</v>
      </c>
      <c r="M4" s="134">
        <v>310</v>
      </c>
      <c r="N4" s="192">
        <v>55864</v>
      </c>
      <c r="O4" s="126"/>
      <c r="P4" s="116">
        <v>973</v>
      </c>
      <c r="Q4" s="130">
        <v>311</v>
      </c>
      <c r="R4" s="116">
        <v>56</v>
      </c>
      <c r="S4" s="116">
        <v>15378</v>
      </c>
      <c r="T4" s="116">
        <v>0</v>
      </c>
      <c r="U4" s="116">
        <v>0</v>
      </c>
      <c r="V4" s="120">
        <v>16718</v>
      </c>
      <c r="W4" s="116">
        <v>18092</v>
      </c>
      <c r="X4" s="116">
        <v>153332</v>
      </c>
    </row>
    <row r="5" spans="1:25" x14ac:dyDescent="0.25">
      <c r="A5" s="109" t="s">
        <v>9</v>
      </c>
      <c r="B5" s="114">
        <v>2455</v>
      </c>
      <c r="C5" s="115">
        <v>0</v>
      </c>
      <c r="D5" s="116">
        <v>0</v>
      </c>
      <c r="E5" s="116">
        <v>3637</v>
      </c>
      <c r="F5" s="116">
        <v>8457</v>
      </c>
      <c r="G5" s="116">
        <v>3502</v>
      </c>
      <c r="H5" s="116">
        <v>542</v>
      </c>
      <c r="I5" s="116">
        <v>296</v>
      </c>
      <c r="J5" s="116">
        <v>2</v>
      </c>
      <c r="K5" s="116">
        <v>18891</v>
      </c>
      <c r="L5" s="133">
        <v>4738</v>
      </c>
      <c r="M5" s="134">
        <v>296</v>
      </c>
      <c r="N5" s="192">
        <v>56607</v>
      </c>
      <c r="O5" s="126"/>
      <c r="P5" s="116">
        <v>991</v>
      </c>
      <c r="Q5" s="130">
        <v>329</v>
      </c>
      <c r="R5" s="116">
        <v>67</v>
      </c>
      <c r="S5" s="116">
        <v>15502</v>
      </c>
      <c r="T5" s="116">
        <v>0</v>
      </c>
      <c r="U5" s="116">
        <v>0</v>
      </c>
      <c r="V5" s="120">
        <v>16889</v>
      </c>
      <c r="W5" s="116">
        <v>18304</v>
      </c>
      <c r="X5" s="116">
        <v>131442</v>
      </c>
    </row>
    <row r="6" spans="1:25" x14ac:dyDescent="0.25">
      <c r="A6" s="109" t="s">
        <v>10</v>
      </c>
      <c r="B6" s="114">
        <v>2538</v>
      </c>
      <c r="C6" s="115">
        <v>0</v>
      </c>
      <c r="D6" s="116">
        <v>0</v>
      </c>
      <c r="E6" s="116">
        <v>3656</v>
      </c>
      <c r="F6" s="116">
        <v>8430</v>
      </c>
      <c r="G6" s="116">
        <v>3526</v>
      </c>
      <c r="H6" s="116">
        <v>551</v>
      </c>
      <c r="I6" s="116">
        <v>294</v>
      </c>
      <c r="J6" s="116">
        <v>41</v>
      </c>
      <c r="K6" s="116">
        <v>19036</v>
      </c>
      <c r="L6" s="133">
        <v>4744</v>
      </c>
      <c r="M6" s="134">
        <v>289</v>
      </c>
      <c r="N6" s="192">
        <v>56797</v>
      </c>
      <c r="O6" s="126"/>
      <c r="P6" s="116">
        <v>1019</v>
      </c>
      <c r="Q6" s="130">
        <v>343</v>
      </c>
      <c r="R6" s="116">
        <v>61</v>
      </c>
      <c r="S6" s="116">
        <v>15649</v>
      </c>
      <c r="T6" s="116">
        <v>0</v>
      </c>
      <c r="U6" s="116">
        <v>0</v>
      </c>
      <c r="V6" s="120">
        <v>17072</v>
      </c>
      <c r="W6" s="116">
        <v>18442</v>
      </c>
      <c r="X6" s="116">
        <v>128440</v>
      </c>
    </row>
    <row r="7" spans="1:25" x14ac:dyDescent="0.25">
      <c r="A7" s="109" t="s">
        <v>11</v>
      </c>
      <c r="B7" s="114">
        <v>2613</v>
      </c>
      <c r="C7" s="115">
        <v>0</v>
      </c>
      <c r="D7" s="116">
        <v>0</v>
      </c>
      <c r="E7" s="116">
        <v>3708</v>
      </c>
      <c r="F7" s="116">
        <v>8606</v>
      </c>
      <c r="G7" s="116">
        <v>3588</v>
      </c>
      <c r="H7" s="116">
        <v>566</v>
      </c>
      <c r="I7" s="116">
        <v>294</v>
      </c>
      <c r="J7" s="116">
        <v>81</v>
      </c>
      <c r="K7" s="116">
        <v>19456</v>
      </c>
      <c r="L7" s="133">
        <v>4914</v>
      </c>
      <c r="M7" s="134">
        <v>294</v>
      </c>
      <c r="N7" s="192">
        <v>58883</v>
      </c>
      <c r="O7" s="126"/>
      <c r="P7" s="116">
        <v>1033</v>
      </c>
      <c r="Q7" s="130">
        <v>383</v>
      </c>
      <c r="R7" s="116">
        <v>57</v>
      </c>
      <c r="S7" s="116">
        <v>15848</v>
      </c>
      <c r="T7" s="116">
        <v>0</v>
      </c>
      <c r="U7" s="116">
        <v>0</v>
      </c>
      <c r="V7" s="120">
        <v>17321</v>
      </c>
      <c r="W7" s="116">
        <v>18811</v>
      </c>
      <c r="X7" s="116">
        <v>151086</v>
      </c>
    </row>
    <row r="8" spans="1:25" x14ac:dyDescent="0.25">
      <c r="A8" s="109" t="s">
        <v>12</v>
      </c>
      <c r="B8" s="114">
        <v>2594</v>
      </c>
      <c r="C8" s="115">
        <v>0</v>
      </c>
      <c r="D8" s="116">
        <v>0</v>
      </c>
      <c r="E8" s="116">
        <v>3734</v>
      </c>
      <c r="F8" s="116">
        <v>8608</v>
      </c>
      <c r="G8" s="116">
        <v>3567</v>
      </c>
      <c r="H8" s="116">
        <v>565</v>
      </c>
      <c r="I8" s="116">
        <v>300</v>
      </c>
      <c r="J8" s="116">
        <v>85</v>
      </c>
      <c r="K8" s="116">
        <v>19453</v>
      </c>
      <c r="L8" s="133">
        <v>4820</v>
      </c>
      <c r="M8" s="134">
        <v>298</v>
      </c>
      <c r="N8" s="192">
        <v>57985</v>
      </c>
      <c r="O8" s="126"/>
      <c r="P8" s="116">
        <v>1042</v>
      </c>
      <c r="Q8" s="130">
        <v>397</v>
      </c>
      <c r="R8" s="116">
        <v>43</v>
      </c>
      <c r="S8" s="116">
        <v>16229</v>
      </c>
      <c r="T8" s="116">
        <v>0</v>
      </c>
      <c r="U8" s="116">
        <v>23</v>
      </c>
      <c r="V8" s="120">
        <v>17734</v>
      </c>
      <c r="W8" s="116">
        <v>19024</v>
      </c>
      <c r="X8" s="116">
        <v>147374</v>
      </c>
    </row>
    <row r="9" spans="1:25" x14ac:dyDescent="0.25">
      <c r="A9" s="109" t="s">
        <v>13</v>
      </c>
      <c r="B9" s="114">
        <v>2533</v>
      </c>
      <c r="C9" s="115">
        <v>0</v>
      </c>
      <c r="D9" s="116">
        <v>0</v>
      </c>
      <c r="E9" s="116">
        <v>3735</v>
      </c>
      <c r="F9" s="116">
        <v>8565</v>
      </c>
      <c r="G9" s="116">
        <v>3519</v>
      </c>
      <c r="H9" s="116">
        <v>568</v>
      </c>
      <c r="I9" s="116">
        <v>299</v>
      </c>
      <c r="J9" s="116">
        <v>0</v>
      </c>
      <c r="K9" s="116">
        <v>19219</v>
      </c>
      <c r="L9" s="133">
        <v>4780</v>
      </c>
      <c r="M9" s="134">
        <v>294</v>
      </c>
      <c r="N9" s="192">
        <v>57369</v>
      </c>
      <c r="O9" s="126"/>
      <c r="P9" s="116">
        <v>1065</v>
      </c>
      <c r="Q9" s="130">
        <v>111</v>
      </c>
      <c r="R9" s="116">
        <v>48</v>
      </c>
      <c r="S9" s="116">
        <v>16189</v>
      </c>
      <c r="T9" s="116">
        <v>0</v>
      </c>
      <c r="U9" s="116">
        <v>32</v>
      </c>
      <c r="V9" s="120">
        <v>17445</v>
      </c>
      <c r="W9" s="116">
        <v>18955</v>
      </c>
      <c r="X9" s="116">
        <v>136814</v>
      </c>
    </row>
    <row r="10" spans="1:25" x14ac:dyDescent="0.25">
      <c r="A10" s="109" t="s">
        <v>14</v>
      </c>
      <c r="B10" s="114">
        <v>2485</v>
      </c>
      <c r="C10" s="115">
        <v>0</v>
      </c>
      <c r="D10" s="116">
        <v>0</v>
      </c>
      <c r="E10" s="116">
        <v>3701</v>
      </c>
      <c r="F10" s="116">
        <v>8436</v>
      </c>
      <c r="G10" s="116">
        <v>3490</v>
      </c>
      <c r="H10" s="116">
        <v>569</v>
      </c>
      <c r="I10" s="116">
        <v>302</v>
      </c>
      <c r="J10" s="116">
        <v>0</v>
      </c>
      <c r="K10" s="116">
        <v>18983</v>
      </c>
      <c r="L10" s="133">
        <v>4717</v>
      </c>
      <c r="M10" s="134">
        <v>282</v>
      </c>
      <c r="N10" s="192">
        <v>56573</v>
      </c>
      <c r="O10" s="126"/>
      <c r="P10" s="116">
        <v>1037</v>
      </c>
      <c r="Q10" s="130">
        <v>153</v>
      </c>
      <c r="R10" s="116">
        <v>62</v>
      </c>
      <c r="S10" s="116">
        <v>16349</v>
      </c>
      <c r="T10" s="116">
        <v>0</v>
      </c>
      <c r="U10" s="116">
        <v>0</v>
      </c>
      <c r="V10" s="120">
        <v>17601</v>
      </c>
      <c r="W10" s="116">
        <v>19026</v>
      </c>
      <c r="X10" s="116">
        <v>117837</v>
      </c>
    </row>
    <row r="11" spans="1:25" x14ac:dyDescent="0.25">
      <c r="A11" s="109" t="s">
        <v>15</v>
      </c>
      <c r="B11" s="114">
        <v>2530</v>
      </c>
      <c r="C11" s="115">
        <v>0</v>
      </c>
      <c r="D11" s="116">
        <v>0</v>
      </c>
      <c r="E11" s="116">
        <v>3860</v>
      </c>
      <c r="F11" s="116">
        <v>8591</v>
      </c>
      <c r="G11" s="116">
        <v>3520</v>
      </c>
      <c r="H11" s="116">
        <v>589</v>
      </c>
      <c r="I11" s="116">
        <v>309</v>
      </c>
      <c r="J11" s="116">
        <v>0</v>
      </c>
      <c r="K11" s="116">
        <v>19399</v>
      </c>
      <c r="L11" s="133">
        <v>4731</v>
      </c>
      <c r="M11" s="134">
        <v>281</v>
      </c>
      <c r="N11" s="192">
        <v>57449</v>
      </c>
      <c r="O11" s="126"/>
      <c r="P11" s="116">
        <v>981</v>
      </c>
      <c r="Q11" s="130">
        <v>205</v>
      </c>
      <c r="R11" s="116">
        <v>52</v>
      </c>
      <c r="S11" s="116">
        <v>16500</v>
      </c>
      <c r="T11" s="116">
        <v>0</v>
      </c>
      <c r="U11" s="116">
        <v>0</v>
      </c>
      <c r="V11" s="120">
        <v>17738</v>
      </c>
      <c r="W11" s="116">
        <v>19151</v>
      </c>
      <c r="X11" s="116">
        <v>132271</v>
      </c>
    </row>
    <row r="12" spans="1:25" x14ac:dyDescent="0.25">
      <c r="A12" s="109" t="s">
        <v>16</v>
      </c>
      <c r="B12" s="114">
        <v>2585</v>
      </c>
      <c r="C12" s="115">
        <v>0</v>
      </c>
      <c r="D12" s="116">
        <v>0</v>
      </c>
      <c r="E12" s="116">
        <v>3804</v>
      </c>
      <c r="F12" s="116">
        <v>8524</v>
      </c>
      <c r="G12" s="116">
        <v>3499</v>
      </c>
      <c r="H12" s="116">
        <v>594</v>
      </c>
      <c r="I12" s="116">
        <v>312</v>
      </c>
      <c r="J12" s="116">
        <v>1</v>
      </c>
      <c r="K12" s="116">
        <v>19319</v>
      </c>
      <c r="L12" s="133">
        <v>4803</v>
      </c>
      <c r="M12" s="134">
        <v>272</v>
      </c>
      <c r="N12" s="192">
        <v>57117</v>
      </c>
      <c r="O12" s="126"/>
      <c r="P12" s="116">
        <v>981</v>
      </c>
      <c r="Q12" s="130">
        <v>267</v>
      </c>
      <c r="R12" s="116">
        <v>60</v>
      </c>
      <c r="S12" s="116">
        <v>16743</v>
      </c>
      <c r="T12" s="116">
        <v>0</v>
      </c>
      <c r="U12" s="116">
        <v>0</v>
      </c>
      <c r="V12" s="120">
        <v>18051</v>
      </c>
      <c r="W12" s="116">
        <v>19336</v>
      </c>
      <c r="X12" s="116">
        <v>141023</v>
      </c>
    </row>
    <row r="13" spans="1:25" ht="13.8" thickBot="1" x14ac:dyDescent="0.3">
      <c r="A13" s="110" t="s">
        <v>17</v>
      </c>
      <c r="B13" s="117">
        <v>2555</v>
      </c>
      <c r="C13" s="118">
        <v>0</v>
      </c>
      <c r="D13" s="119">
        <v>0</v>
      </c>
      <c r="E13" s="119">
        <v>3753</v>
      </c>
      <c r="F13" s="119">
        <v>8473</v>
      </c>
      <c r="G13" s="119">
        <v>3399</v>
      </c>
      <c r="H13" s="119">
        <v>584</v>
      </c>
      <c r="I13" s="119">
        <v>306</v>
      </c>
      <c r="J13" s="119">
        <v>24</v>
      </c>
      <c r="K13" s="119">
        <v>19094</v>
      </c>
      <c r="L13" s="135">
        <v>4653</v>
      </c>
      <c r="M13" s="136">
        <v>264</v>
      </c>
      <c r="N13" s="198">
        <v>56528</v>
      </c>
      <c r="O13" s="126"/>
      <c r="P13" s="119">
        <v>1003</v>
      </c>
      <c r="Q13" s="199">
        <v>302</v>
      </c>
      <c r="R13" s="119">
        <v>48</v>
      </c>
      <c r="S13" s="119">
        <v>16830</v>
      </c>
      <c r="T13" s="119">
        <v>0</v>
      </c>
      <c r="U13" s="119">
        <v>0</v>
      </c>
      <c r="V13" s="200">
        <v>18183</v>
      </c>
      <c r="W13" s="119">
        <v>19644</v>
      </c>
      <c r="X13" s="119">
        <v>143716</v>
      </c>
    </row>
    <row r="14" spans="1:25" ht="14.4" thickTop="1" thickBot="1" x14ac:dyDescent="0.3">
      <c r="A14" s="111" t="s">
        <v>93</v>
      </c>
      <c r="B14" s="214">
        <v>2514.1666666666665</v>
      </c>
      <c r="C14" s="146">
        <v>0</v>
      </c>
      <c r="D14" s="126">
        <v>0</v>
      </c>
      <c r="E14" s="47">
        <v>3705.8333333333335</v>
      </c>
      <c r="F14" s="47">
        <v>8489.0833333333339</v>
      </c>
      <c r="G14" s="47">
        <v>3463.5</v>
      </c>
      <c r="H14" s="47">
        <v>563.41666666666663</v>
      </c>
      <c r="I14" s="47">
        <v>304.41666666666669</v>
      </c>
      <c r="J14" s="47">
        <v>19.666666666666668</v>
      </c>
      <c r="K14" s="47">
        <v>19060.083333333332</v>
      </c>
      <c r="L14" s="215">
        <v>4700.5</v>
      </c>
      <c r="M14" s="215">
        <v>292.91666666666669</v>
      </c>
      <c r="N14" s="216">
        <v>56794.333333333336</v>
      </c>
      <c r="O14" s="126"/>
      <c r="P14" s="47">
        <v>1000.9166666666666</v>
      </c>
      <c r="Q14" s="47">
        <v>278.08333333333331</v>
      </c>
      <c r="R14" s="47">
        <v>55</v>
      </c>
      <c r="S14" s="47">
        <v>15960.166666666666</v>
      </c>
      <c r="T14" s="47">
        <v>8.3333333333333329E-2</v>
      </c>
      <c r="U14" s="47">
        <v>4.583333333333333</v>
      </c>
      <c r="V14" s="47">
        <v>17298.833333333332</v>
      </c>
      <c r="W14" s="47">
        <v>18686.333333333332</v>
      </c>
      <c r="X14" s="47">
        <v>138346.83333333334</v>
      </c>
    </row>
    <row r="15" spans="1:25" ht="14.4" thickTop="1" thickBot="1" x14ac:dyDescent="0.3">
      <c r="A15" s="111" t="s">
        <v>92</v>
      </c>
      <c r="B15" s="214">
        <v>2385.3333333333335</v>
      </c>
      <c r="C15" s="46">
        <v>0</v>
      </c>
      <c r="D15" s="47">
        <v>0</v>
      </c>
      <c r="E15" s="47">
        <v>3932.3333333333335</v>
      </c>
      <c r="F15" s="47">
        <v>9804.75</v>
      </c>
      <c r="G15" s="47">
        <v>3608.6666666666665</v>
      </c>
      <c r="H15" s="47">
        <v>688.25</v>
      </c>
      <c r="I15" s="47">
        <v>411.25</v>
      </c>
      <c r="J15" s="47">
        <v>23.75</v>
      </c>
      <c r="K15" s="47">
        <v>20854.333333333332</v>
      </c>
      <c r="L15" s="215">
        <v>5118.75</v>
      </c>
      <c r="M15" s="223">
        <v>405.5</v>
      </c>
      <c r="N15" s="216">
        <v>63008.416666666664</v>
      </c>
      <c r="O15" s="126"/>
      <c r="P15" s="47">
        <v>1158.1666666666667</v>
      </c>
      <c r="Q15" s="74">
        <v>400.08333333333331</v>
      </c>
      <c r="R15" s="47">
        <v>45.916666666666664</v>
      </c>
      <c r="S15" s="47">
        <v>14783.75</v>
      </c>
      <c r="T15" s="47">
        <v>5.25</v>
      </c>
      <c r="U15" s="47">
        <v>2.9166666666666665</v>
      </c>
      <c r="V15" s="47">
        <v>16396.083333333332</v>
      </c>
      <c r="W15" s="47">
        <v>18064.083333333332</v>
      </c>
      <c r="X15" s="47">
        <v>113614.33333333333</v>
      </c>
    </row>
    <row r="16" spans="1:25" ht="14.4" thickTop="1" thickBot="1" x14ac:dyDescent="0.3">
      <c r="A16" s="111" t="s">
        <v>89</v>
      </c>
      <c r="B16" s="214">
        <v>2583.0833333333335</v>
      </c>
      <c r="C16" s="46">
        <v>0</v>
      </c>
      <c r="D16" s="47">
        <v>0</v>
      </c>
      <c r="E16" s="47">
        <v>4232.666666666667</v>
      </c>
      <c r="F16" s="47">
        <v>11161.416666666666</v>
      </c>
      <c r="G16" s="47">
        <v>3991.3333333333335</v>
      </c>
      <c r="H16" s="47">
        <v>1157.4166666666667</v>
      </c>
      <c r="I16" s="47">
        <v>463.08333333333331</v>
      </c>
      <c r="J16" s="47">
        <v>33.916666666666664</v>
      </c>
      <c r="K16" s="47">
        <v>23622.916666666668</v>
      </c>
      <c r="L16" s="215">
        <v>5704.416666666667</v>
      </c>
      <c r="M16" s="223">
        <v>533.41666666666663</v>
      </c>
      <c r="N16" s="216">
        <v>71103.333333333328</v>
      </c>
      <c r="O16" s="126"/>
      <c r="P16" s="47">
        <v>1314.75</v>
      </c>
      <c r="Q16" s="74">
        <v>463.5</v>
      </c>
      <c r="R16" s="47">
        <v>65.416666666666671</v>
      </c>
      <c r="S16" s="47">
        <v>12772.416666666666</v>
      </c>
      <c r="T16" s="47">
        <v>11.333333333333334</v>
      </c>
      <c r="U16" s="47">
        <v>23.833333333333332</v>
      </c>
      <c r="V16" s="47">
        <v>14651.25</v>
      </c>
      <c r="W16" s="47">
        <v>16614.916666666668</v>
      </c>
      <c r="X16" s="47">
        <v>197651.33333333334</v>
      </c>
    </row>
    <row r="17" spans="1:25" ht="14.4" hidden="1" thickTop="1" thickBot="1" x14ac:dyDescent="0.3">
      <c r="A17" s="201" t="s">
        <v>88</v>
      </c>
      <c r="B17" s="202">
        <v>2684.3333333333335</v>
      </c>
      <c r="C17" s="203">
        <v>0</v>
      </c>
      <c r="D17" s="204">
        <v>0</v>
      </c>
      <c r="E17" s="204">
        <v>4206.833333333333</v>
      </c>
      <c r="F17" s="204">
        <v>11259.083333333334</v>
      </c>
      <c r="G17" s="204">
        <v>4107.5</v>
      </c>
      <c r="H17" s="204">
        <v>772</v>
      </c>
      <c r="I17" s="204">
        <v>459.58333333333331</v>
      </c>
      <c r="J17" s="204">
        <v>44.833333333333336</v>
      </c>
      <c r="K17" s="204">
        <v>23534.166666666668</v>
      </c>
      <c r="L17" s="205">
        <v>5750.166666666667</v>
      </c>
      <c r="M17" s="205">
        <v>777.83333333333337</v>
      </c>
      <c r="N17" s="213">
        <v>71459.916666666672</v>
      </c>
      <c r="O17" s="126"/>
      <c r="P17" s="204">
        <v>1260.0833333333333</v>
      </c>
      <c r="Q17" s="204">
        <v>513.91666666666663</v>
      </c>
      <c r="R17" s="204">
        <v>49.583333333333336</v>
      </c>
      <c r="S17" s="204">
        <v>13895.583333333334</v>
      </c>
      <c r="T17" s="204">
        <v>16.083333333333332</v>
      </c>
      <c r="U17" s="204">
        <v>8.3333333333333339</v>
      </c>
      <c r="V17" s="204">
        <v>15743.583333333334</v>
      </c>
      <c r="W17" s="204">
        <v>17848.416666666668</v>
      </c>
      <c r="X17" s="204">
        <v>200885.33333333334</v>
      </c>
    </row>
    <row r="18" spans="1:25" ht="14.4" hidden="1" thickTop="1" thickBot="1" x14ac:dyDescent="0.3">
      <c r="A18" s="201" t="s">
        <v>61</v>
      </c>
      <c r="B18" s="202">
        <v>2273.1666666666665</v>
      </c>
      <c r="C18" s="203">
        <v>0</v>
      </c>
      <c r="D18" s="204">
        <v>0</v>
      </c>
      <c r="E18" s="204">
        <v>3752.3333333333335</v>
      </c>
      <c r="F18" s="204">
        <v>9894.25</v>
      </c>
      <c r="G18" s="204">
        <v>3631.9166666666665</v>
      </c>
      <c r="H18" s="204">
        <v>680.08333333333337</v>
      </c>
      <c r="I18" s="204">
        <v>427.41666666666669</v>
      </c>
      <c r="J18" s="204">
        <v>50</v>
      </c>
      <c r="K18" s="204">
        <v>20709</v>
      </c>
      <c r="L18" s="205">
        <v>4444.416666666667</v>
      </c>
      <c r="M18" s="205">
        <v>686</v>
      </c>
      <c r="N18" s="204">
        <v>62500.75</v>
      </c>
      <c r="O18" s="127"/>
      <c r="P18" s="204">
        <v>1102.25</v>
      </c>
      <c r="Q18" s="204">
        <v>436</v>
      </c>
      <c r="R18" s="204">
        <v>37.083333333333336</v>
      </c>
      <c r="S18" s="204">
        <v>8958.0833333333339</v>
      </c>
      <c r="T18" s="204"/>
      <c r="U18" s="204">
        <v>20.5</v>
      </c>
      <c r="V18" s="204">
        <v>10553.916666666666</v>
      </c>
      <c r="W18" s="204">
        <v>14849.416666666666</v>
      </c>
      <c r="X18" s="204">
        <v>184191.5</v>
      </c>
    </row>
    <row r="19" spans="1:25" ht="14.4" hidden="1" thickTop="1" thickBot="1" x14ac:dyDescent="0.3">
      <c r="A19" s="111" t="s">
        <v>60</v>
      </c>
      <c r="B19" s="112">
        <v>1890.3333333333333</v>
      </c>
      <c r="C19" s="113">
        <v>0</v>
      </c>
      <c r="D19" s="102">
        <v>0</v>
      </c>
      <c r="E19" s="102">
        <v>3116.9166666666665</v>
      </c>
      <c r="F19" s="102">
        <v>8444.5</v>
      </c>
      <c r="G19" s="102">
        <v>3049.9166666666665</v>
      </c>
      <c r="H19" s="102">
        <v>565.5</v>
      </c>
      <c r="I19" s="102">
        <v>350.41666666666669</v>
      </c>
      <c r="J19" s="102">
        <v>44</v>
      </c>
      <c r="K19" s="102">
        <v>17417.583333333332</v>
      </c>
      <c r="L19" s="137">
        <v>3024</v>
      </c>
      <c r="M19" s="137">
        <v>553.33333333333337</v>
      </c>
      <c r="N19" s="102">
        <v>56133.25</v>
      </c>
      <c r="O19" s="127"/>
      <c r="P19" s="102" t="s">
        <v>28</v>
      </c>
      <c r="Q19" s="102">
        <v>268.66666666666669</v>
      </c>
      <c r="R19" s="102">
        <v>6</v>
      </c>
      <c r="S19" s="102">
        <v>7514.416666666667</v>
      </c>
      <c r="T19" s="102"/>
      <c r="U19" s="102" t="s">
        <v>28</v>
      </c>
      <c r="V19" s="102" t="s">
        <v>28</v>
      </c>
      <c r="W19" s="102" t="s">
        <v>28</v>
      </c>
      <c r="X19" s="102">
        <v>156716.66666666666</v>
      </c>
    </row>
    <row r="20" spans="1:25" ht="14.4" hidden="1" thickTop="1" thickBot="1" x14ac:dyDescent="0.3">
      <c r="A20" s="111" t="s">
        <v>59</v>
      </c>
      <c r="B20" s="112">
        <v>1720.9166666666667</v>
      </c>
      <c r="C20" s="113">
        <v>0</v>
      </c>
      <c r="D20" s="102">
        <v>0</v>
      </c>
      <c r="E20" s="102">
        <v>2918.4166666666665</v>
      </c>
      <c r="F20" s="102">
        <v>7744.583333333333</v>
      </c>
      <c r="G20" s="102">
        <v>2915.0833333333335</v>
      </c>
      <c r="H20" s="102">
        <v>540.16666666666663</v>
      </c>
      <c r="I20" s="102">
        <v>341.75</v>
      </c>
      <c r="J20" s="102">
        <v>36</v>
      </c>
      <c r="K20" s="102">
        <v>16180.916666666666</v>
      </c>
      <c r="L20" s="137">
        <v>2502.1666666666665</v>
      </c>
      <c r="M20" s="137">
        <v>573.25</v>
      </c>
      <c r="N20" s="102">
        <v>52114.166666666664</v>
      </c>
      <c r="O20" s="127"/>
      <c r="P20" s="102" t="s">
        <v>28</v>
      </c>
      <c r="Q20" s="102">
        <v>268.08333333333331</v>
      </c>
      <c r="R20" s="102" t="s">
        <v>28</v>
      </c>
      <c r="S20" s="102">
        <v>6052.916666666667</v>
      </c>
      <c r="T20" s="102"/>
      <c r="U20" s="102" t="s">
        <v>28</v>
      </c>
      <c r="V20" s="102" t="s">
        <v>28</v>
      </c>
      <c r="W20" s="102" t="s">
        <v>28</v>
      </c>
      <c r="X20" s="102">
        <v>142163</v>
      </c>
    </row>
    <row r="21" spans="1:25" ht="14.4" hidden="1" thickTop="1" thickBot="1" x14ac:dyDescent="0.3">
      <c r="A21" s="68" t="s">
        <v>52</v>
      </c>
      <c r="B21" s="91">
        <v>1449.5833333333335</v>
      </c>
      <c r="C21" s="82">
        <v>788.33333333333337</v>
      </c>
      <c r="D21" s="23">
        <v>661.25</v>
      </c>
      <c r="E21" s="23">
        <v>2823.1666666666665</v>
      </c>
      <c r="F21" s="23">
        <v>6883.25</v>
      </c>
      <c r="G21" s="23">
        <v>2808.5</v>
      </c>
      <c r="H21" s="23">
        <v>516.5</v>
      </c>
      <c r="I21" s="23">
        <v>294</v>
      </c>
      <c r="J21" s="30"/>
      <c r="K21" s="30">
        <v>14775</v>
      </c>
      <c r="L21" s="36">
        <v>2225</v>
      </c>
      <c r="M21" s="24">
        <v>639.41666666666663</v>
      </c>
      <c r="N21" s="52">
        <v>47491.5</v>
      </c>
      <c r="O21" s="126"/>
      <c r="P21" s="52"/>
      <c r="Q21" s="52">
        <v>289.83333333333331</v>
      </c>
      <c r="R21" s="47"/>
      <c r="S21" s="34">
        <v>5422.416666666667</v>
      </c>
      <c r="T21" s="52"/>
      <c r="U21" s="52"/>
      <c r="V21" s="52"/>
      <c r="W21" s="52"/>
      <c r="X21" s="36">
        <v>125456.58333333333</v>
      </c>
    </row>
    <row r="22" spans="1:25" ht="14.4" hidden="1" thickTop="1" thickBot="1" x14ac:dyDescent="0.3">
      <c r="A22" s="68" t="s">
        <v>50</v>
      </c>
      <c r="B22" s="91">
        <v>1354.25</v>
      </c>
      <c r="C22" s="82">
        <v>766</v>
      </c>
      <c r="D22" s="23">
        <v>588.25</v>
      </c>
      <c r="E22" s="23">
        <v>2769.75</v>
      </c>
      <c r="F22" s="23">
        <v>6517.75</v>
      </c>
      <c r="G22" s="23">
        <v>2552.8333333333335</v>
      </c>
      <c r="H22" s="23">
        <v>501.66666666666669</v>
      </c>
      <c r="I22" s="23">
        <v>271.66666666666669</v>
      </c>
      <c r="J22" s="30"/>
      <c r="K22" s="30">
        <v>13967.916666666666</v>
      </c>
      <c r="L22" s="36">
        <v>1956.5833333333333</v>
      </c>
      <c r="M22" s="24">
        <v>484</v>
      </c>
      <c r="N22" s="30">
        <v>44323.416666666664</v>
      </c>
      <c r="O22" s="126"/>
      <c r="P22" s="52"/>
      <c r="Q22" s="52">
        <v>317.75</v>
      </c>
      <c r="R22" s="52"/>
      <c r="S22" s="34">
        <v>4555.666666666667</v>
      </c>
      <c r="T22" s="52"/>
      <c r="U22" s="52"/>
      <c r="V22" s="52"/>
      <c r="W22" s="52"/>
      <c r="X22" s="36">
        <v>126672.66666666667</v>
      </c>
    </row>
    <row r="23" spans="1:25" ht="14.4" hidden="1" thickTop="1" thickBot="1" x14ac:dyDescent="0.3">
      <c r="A23" s="54" t="s">
        <v>47</v>
      </c>
      <c r="B23" s="92">
        <v>1431.4166666666665</v>
      </c>
      <c r="C23" s="83">
        <v>757.66666666666663</v>
      </c>
      <c r="D23" s="55">
        <v>673.75</v>
      </c>
      <c r="E23" s="55">
        <v>2947.0833333333335</v>
      </c>
      <c r="F23" s="55">
        <v>6437.666666666667</v>
      </c>
      <c r="G23" s="55">
        <v>2505.0833333333335</v>
      </c>
      <c r="H23" s="55">
        <v>504.16666666666669</v>
      </c>
      <c r="I23" s="55">
        <v>291.91666666666669</v>
      </c>
      <c r="J23" s="56"/>
      <c r="K23" s="56">
        <v>14117.333333333334</v>
      </c>
      <c r="L23" s="57">
        <v>2006.25</v>
      </c>
      <c r="M23" s="58">
        <v>372</v>
      </c>
      <c r="N23" s="56">
        <v>43512.166666666664</v>
      </c>
      <c r="O23" s="126"/>
      <c r="P23" s="59"/>
      <c r="Q23" s="59" t="s">
        <v>55</v>
      </c>
      <c r="R23" s="59"/>
      <c r="S23" s="61">
        <v>3590.3333333333335</v>
      </c>
      <c r="T23" s="59"/>
      <c r="U23" s="59"/>
      <c r="V23" s="59"/>
      <c r="W23" s="59"/>
      <c r="X23" s="95">
        <v>118050</v>
      </c>
    </row>
    <row r="24" spans="1:25" ht="14.4" hidden="1" thickTop="1" thickBot="1" x14ac:dyDescent="0.3">
      <c r="A24" s="54" t="s">
        <v>45</v>
      </c>
      <c r="B24" s="92">
        <v>1488.4166666666665</v>
      </c>
      <c r="C24" s="83">
        <v>743.66666666666663</v>
      </c>
      <c r="D24" s="55">
        <v>744.75</v>
      </c>
      <c r="E24" s="55">
        <v>3036.75</v>
      </c>
      <c r="F24" s="55">
        <v>6700</v>
      </c>
      <c r="G24" s="55">
        <v>2397.4166666666665</v>
      </c>
      <c r="H24" s="55">
        <v>525.41666666666663</v>
      </c>
      <c r="I24" s="55">
        <v>366.08333333333331</v>
      </c>
      <c r="J24" s="56"/>
      <c r="K24" s="56">
        <v>14514.083333333334</v>
      </c>
      <c r="L24" s="57">
        <v>2037.5833333333333</v>
      </c>
      <c r="M24" s="58">
        <v>280</v>
      </c>
      <c r="N24" s="30">
        <v>44572.5</v>
      </c>
      <c r="O24" s="126"/>
      <c r="P24" s="52"/>
      <c r="Q24" s="34"/>
      <c r="R24" s="52"/>
      <c r="S24" s="36">
        <v>2525.3333333333335</v>
      </c>
      <c r="T24" s="52"/>
      <c r="U24" s="52"/>
      <c r="V24" s="52"/>
      <c r="W24" s="52"/>
      <c r="X24" s="23">
        <v>112671</v>
      </c>
    </row>
    <row r="25" spans="1:25" ht="14.4" hidden="1" thickTop="1" thickBot="1" x14ac:dyDescent="0.3">
      <c r="A25" s="13" t="s">
        <v>44</v>
      </c>
      <c r="B25" s="91">
        <v>1461.1666666666667</v>
      </c>
      <c r="C25" s="82">
        <v>710.08333333333337</v>
      </c>
      <c r="D25" s="23">
        <v>751.08333333333337</v>
      </c>
      <c r="E25" s="23">
        <v>2936</v>
      </c>
      <c r="F25" s="23">
        <v>6638.083333333333</v>
      </c>
      <c r="G25" s="23">
        <v>2048</v>
      </c>
      <c r="H25" s="23">
        <v>552.91666666666663</v>
      </c>
      <c r="I25" s="23">
        <v>432.33333333333331</v>
      </c>
      <c r="J25" s="30"/>
      <c r="K25" s="30">
        <v>14068.5</v>
      </c>
      <c r="L25" s="36">
        <v>1830.8333333333333</v>
      </c>
      <c r="M25" s="24">
        <v>102</v>
      </c>
      <c r="N25" s="30">
        <v>42831.25</v>
      </c>
      <c r="O25" s="126"/>
      <c r="P25" s="52"/>
      <c r="Q25" s="52"/>
      <c r="R25" s="52"/>
      <c r="S25" s="36">
        <v>1957.5833333333333</v>
      </c>
      <c r="T25" s="52"/>
      <c r="U25" s="52"/>
      <c r="V25" s="52"/>
      <c r="W25" s="52"/>
      <c r="X25" s="23">
        <v>109221</v>
      </c>
    </row>
    <row r="26" spans="1:25" ht="14.4" hidden="1" thickTop="1" thickBot="1" x14ac:dyDescent="0.3">
      <c r="A26" s="13" t="s">
        <v>43</v>
      </c>
      <c r="B26" s="91">
        <v>1507.9166666666665</v>
      </c>
      <c r="C26" s="82">
        <v>742.5</v>
      </c>
      <c r="D26" s="23">
        <v>765.41666666666663</v>
      </c>
      <c r="E26" s="23">
        <v>2731.75</v>
      </c>
      <c r="F26" s="23">
        <v>6564.833333333333</v>
      </c>
      <c r="G26" s="23">
        <v>1743.5833333333333</v>
      </c>
      <c r="H26" s="23">
        <v>638.58333333333337</v>
      </c>
      <c r="I26" s="23">
        <v>524.5</v>
      </c>
      <c r="J26" s="30"/>
      <c r="K26" s="30">
        <v>13711.166666666666</v>
      </c>
      <c r="L26" s="36">
        <v>1411.9166666666667</v>
      </c>
      <c r="M26" s="24"/>
      <c r="N26" s="58">
        <v>41347.75</v>
      </c>
      <c r="O26" s="126"/>
      <c r="P26" s="59"/>
      <c r="Q26" s="59"/>
      <c r="R26" s="59"/>
      <c r="S26" s="34">
        <v>1403.25</v>
      </c>
      <c r="T26" s="59"/>
      <c r="U26" s="59"/>
      <c r="V26" s="59"/>
      <c r="W26" s="59"/>
    </row>
    <row r="27" spans="1:25" ht="14.4" hidden="1" thickTop="1" thickBot="1" x14ac:dyDescent="0.3">
      <c r="A27" s="13" t="s">
        <v>42</v>
      </c>
      <c r="B27" s="91">
        <v>1448.3333333333333</v>
      </c>
      <c r="C27" s="82">
        <v>703.16666666666663</v>
      </c>
      <c r="D27" s="23">
        <v>745.16666666666663</v>
      </c>
      <c r="E27" s="23">
        <v>2702.0833333333335</v>
      </c>
      <c r="F27" s="23">
        <v>6824.75</v>
      </c>
      <c r="G27" s="23">
        <v>1677.8333333333333</v>
      </c>
      <c r="H27" s="23">
        <v>721.41666666666663</v>
      </c>
      <c r="I27" s="23">
        <v>547.91666666666663</v>
      </c>
      <c r="J27" s="30"/>
      <c r="K27" s="30">
        <v>13922.333333333334</v>
      </c>
      <c r="L27" s="36">
        <v>1130.1666666666667</v>
      </c>
      <c r="M27" s="24"/>
      <c r="N27" s="24">
        <v>42450.5</v>
      </c>
      <c r="O27" s="126"/>
      <c r="P27" s="52"/>
      <c r="Q27" s="52"/>
      <c r="R27" s="52"/>
      <c r="S27" s="34">
        <v>1010.3333333333334</v>
      </c>
      <c r="T27" s="52"/>
      <c r="U27" s="52"/>
      <c r="V27" s="52"/>
      <c r="W27" s="52"/>
    </row>
    <row r="28" spans="1:25" ht="14.4" hidden="1" thickTop="1" thickBot="1" x14ac:dyDescent="0.3">
      <c r="A28" s="13" t="s">
        <v>27</v>
      </c>
      <c r="B28" s="91">
        <v>1393.5833333333335</v>
      </c>
      <c r="C28" s="82">
        <v>706.33333333333337</v>
      </c>
      <c r="D28" s="23">
        <v>687.25</v>
      </c>
      <c r="E28" s="23">
        <v>2761.25</v>
      </c>
      <c r="F28" s="23">
        <v>6885.916666666667</v>
      </c>
      <c r="G28" s="23">
        <v>1664.4166666666667</v>
      </c>
      <c r="H28" s="23">
        <v>717</v>
      </c>
      <c r="I28" s="23">
        <v>532.33333333333337</v>
      </c>
      <c r="J28" s="30"/>
      <c r="K28" s="30">
        <v>13955</v>
      </c>
      <c r="L28" s="36">
        <v>1017</v>
      </c>
      <c r="M28" s="24"/>
      <c r="N28" s="24">
        <v>43364.333333333336</v>
      </c>
      <c r="O28" s="126"/>
      <c r="P28" s="52"/>
      <c r="Q28" s="52"/>
      <c r="R28" s="52"/>
      <c r="S28" s="34">
        <v>554</v>
      </c>
      <c r="T28" s="52"/>
      <c r="U28" s="52"/>
      <c r="V28" s="52"/>
      <c r="W28" s="52"/>
    </row>
    <row r="29" spans="1:25" s="9" customFormat="1" ht="14.4" hidden="1" thickTop="1" thickBot="1" x14ac:dyDescent="0.3">
      <c r="A29" s="11" t="s">
        <v>26</v>
      </c>
      <c r="B29" s="93">
        <v>1443.6666666666665</v>
      </c>
      <c r="C29" s="84">
        <v>721.91666666666663</v>
      </c>
      <c r="D29" s="25">
        <v>721.75</v>
      </c>
      <c r="E29" s="25">
        <v>2690.0833333333335</v>
      </c>
      <c r="F29" s="25">
        <v>6762.416666666667</v>
      </c>
      <c r="G29" s="25">
        <v>1606</v>
      </c>
      <c r="H29" s="25" t="s">
        <v>35</v>
      </c>
      <c r="I29" s="25">
        <v>486.16666666666669</v>
      </c>
      <c r="J29" s="31"/>
      <c r="K29" s="31" t="s">
        <v>38</v>
      </c>
      <c r="L29" s="37">
        <v>911.75</v>
      </c>
      <c r="M29" s="26"/>
      <c r="N29" s="26">
        <v>42110.333333333336</v>
      </c>
      <c r="O29" s="8"/>
      <c r="P29" s="53"/>
      <c r="Q29" s="53"/>
      <c r="R29" s="53"/>
      <c r="S29" s="35" t="s">
        <v>29</v>
      </c>
      <c r="T29" s="53"/>
      <c r="U29" s="53"/>
      <c r="V29" s="53"/>
      <c r="W29" s="53"/>
      <c r="X29" s="8"/>
      <c r="Y29" s="8"/>
    </row>
    <row r="30" spans="1:25" s="9" customFormat="1" ht="14.4" hidden="1" thickTop="1" thickBot="1" x14ac:dyDescent="0.3">
      <c r="A30" s="11" t="s">
        <v>25</v>
      </c>
      <c r="B30" s="93">
        <v>1416.6666666666665</v>
      </c>
      <c r="C30" s="84">
        <v>739.41666666666663</v>
      </c>
      <c r="D30" s="25">
        <v>677.25</v>
      </c>
      <c r="E30" s="25">
        <v>2593.25</v>
      </c>
      <c r="F30" s="25">
        <v>6819.0391666666665</v>
      </c>
      <c r="G30" s="25">
        <v>1472.0833333333333</v>
      </c>
      <c r="H30" s="25">
        <v>581.33333333333337</v>
      </c>
      <c r="I30" s="25">
        <v>458.91666666666669</v>
      </c>
      <c r="J30" s="31"/>
      <c r="K30" s="31">
        <v>13341.289166666667</v>
      </c>
      <c r="L30" s="37">
        <v>785</v>
      </c>
      <c r="M30" s="26"/>
      <c r="N30" s="26">
        <v>40669.916666666664</v>
      </c>
      <c r="O30" s="8"/>
      <c r="P30" s="53"/>
      <c r="Q30" s="53"/>
      <c r="R30" s="53"/>
      <c r="S30" s="35" t="s">
        <v>28</v>
      </c>
      <c r="T30" s="53"/>
      <c r="U30" s="53"/>
      <c r="V30" s="53"/>
      <c r="W30" s="53"/>
      <c r="X30" s="8"/>
      <c r="Y30" s="8"/>
    </row>
    <row r="31" spans="1:25" ht="13.8" thickTop="1" x14ac:dyDescent="0.25">
      <c r="A31" s="3"/>
      <c r="B31" s="89"/>
      <c r="H31" s="6"/>
    </row>
    <row r="32" spans="1:25" s="64" customFormat="1" ht="39.6" x14ac:dyDescent="0.25">
      <c r="A32" s="107">
        <v>2022</v>
      </c>
      <c r="B32" s="108" t="s">
        <v>53</v>
      </c>
      <c r="C32" s="17" t="s">
        <v>20</v>
      </c>
      <c r="D32" s="17" t="s">
        <v>0</v>
      </c>
      <c r="E32" s="17" t="s">
        <v>1</v>
      </c>
      <c r="F32" s="17" t="s">
        <v>56</v>
      </c>
      <c r="G32" s="17" t="s">
        <v>57</v>
      </c>
      <c r="H32" s="17" t="s">
        <v>21</v>
      </c>
      <c r="I32" s="17" t="s">
        <v>58</v>
      </c>
      <c r="J32" s="17" t="s">
        <v>65</v>
      </c>
      <c r="K32" s="17" t="s">
        <v>66</v>
      </c>
      <c r="L32" s="131" t="s">
        <v>67</v>
      </c>
      <c r="M32" s="132" t="s">
        <v>51</v>
      </c>
      <c r="N32" s="17" t="s">
        <v>5</v>
      </c>
      <c r="O32" s="125"/>
      <c r="P32" s="17" t="s">
        <v>68</v>
      </c>
      <c r="Q32" s="41" t="s">
        <v>49</v>
      </c>
      <c r="R32" s="17" t="s">
        <v>62</v>
      </c>
      <c r="S32" s="17" t="s">
        <v>91</v>
      </c>
      <c r="T32" s="17" t="s">
        <v>69</v>
      </c>
      <c r="U32" s="17" t="s">
        <v>70</v>
      </c>
      <c r="V32" s="40" t="s">
        <v>71</v>
      </c>
      <c r="W32" s="17" t="s">
        <v>64</v>
      </c>
      <c r="X32" s="17" t="s">
        <v>48</v>
      </c>
      <c r="Y32" s="15"/>
    </row>
    <row r="33" spans="1:26" x14ac:dyDescent="0.25">
      <c r="A33" s="109" t="s">
        <v>6</v>
      </c>
      <c r="B33" s="115">
        <f>'Caylor-Nickel'!B33+'Jackson Lehman'!B33+Jorgensen!B33+Parkview!B33+'Renaissance Pointe'!B33+Skyline!B33+Central!B33+'Whitley County'!B33</f>
        <v>2605</v>
      </c>
      <c r="C33" s="115">
        <f>'Caylor-Nickel'!C33+'Jackson Lehman'!C33+Jorgensen!C33+Parkview!C33+'Renaissance Pointe'!C33+Skyline!C33+Central!C33+'Whitley County'!C33</f>
        <v>0</v>
      </c>
      <c r="D33" s="115">
        <f>'Caylor-Nickel'!D33+'Jackson Lehman'!D33+Jorgensen!D33+Parkview!D33+'Renaissance Pointe'!D33+Skyline!D33+Central!D33+'Whitley County'!D33</f>
        <v>0</v>
      </c>
      <c r="E33" s="115">
        <f>'Caylor-Nickel'!E33+'Jackson Lehman'!E33+Jorgensen!E33+Parkview!E33+'Renaissance Pointe'!E33+Skyline!E33+Central!E33+'Whitley County'!E33</f>
        <v>3948</v>
      </c>
      <c r="F33" s="115">
        <f>'Caylor-Nickel'!F33+'Jackson Lehman'!F33+Jorgensen!F33+Parkview!F33+'Renaissance Pointe'!F33+Skyline!F33+Central!F33+'Whitley County'!F33</f>
        <v>8773</v>
      </c>
      <c r="G33" s="115">
        <f>'Caylor-Nickel'!G33+'Jackson Lehman'!G33+Jorgensen!G33+Parkview!G33+'Renaissance Pointe'!G33+Skyline!G33+Central!G33+'Whitley County'!G33</f>
        <v>3477</v>
      </c>
      <c r="H33" s="115">
        <f>'Caylor-Nickel'!H33+'Jackson Lehman'!H33+Jorgensen!H33+Parkview!H33+'Renaissance Pointe'!H33+Skyline!H33+Central!H33+'Whitley County'!H33</f>
        <v>588</v>
      </c>
      <c r="I33" s="115">
        <f>'Caylor-Nickel'!I33+'Jackson Lehman'!I33+Jorgensen!I33+Parkview!I33+'Renaissance Pointe'!I33+Skyline!I33+Central!I33+'Whitley County'!I33</f>
        <v>307</v>
      </c>
      <c r="J33" s="115">
        <f>'Caylor-Nickel'!J33+'Jackson Lehman'!J33+Jorgensen!J33+Parkview!J33+'Renaissance Pointe'!J33+Skyline!J33+Central!J33+'Whitley County'!J33</f>
        <v>0</v>
      </c>
      <c r="K33" s="115">
        <f>'Caylor-Nickel'!K33+'Jackson Lehman'!K33+Jorgensen!K33+Parkview!K33+'Renaissance Pointe'!K33+Skyline!K33+Central!K33+'Whitley County'!K33</f>
        <v>19698</v>
      </c>
      <c r="L33" s="138">
        <f>'Caylor-Nickel'!L33+'Jackson Lehman'!L33+Jorgensen!L33+Parkview!L33+'Renaissance Pointe'!L33+Skyline!L33+Central!L33+'Whitley County'!L33</f>
        <v>4676</v>
      </c>
      <c r="M33" s="139">
        <f>'Caylor-Nickel'!M33+'Jackson Lehman'!M33+Jorgensen!M33+Parkview!M33+'Renaissance Pointe'!M33+Skyline!M33+Central!M33+'Whitley County'!M33</f>
        <v>271</v>
      </c>
      <c r="N33" s="116">
        <f>+'Caylor-Nickel'!N33+'Jackson Lehman'!N33+Jorgensen!N33+Parkview!N33+'Renaissance Pointe'!N33+Skyline!N33+Central!R33+'Whitley County'!O33</f>
        <v>58219</v>
      </c>
      <c r="O33" s="126"/>
      <c r="P33" s="116">
        <f>+'Caylor-Nickel'!P33+'Jackson Lehman'!P33+Jorgensen!P33+Parkview!P33+'Renaissance Pointe'!P33+Skyline!P33+Central!T33+'Whitley County'!Q33</f>
        <v>986</v>
      </c>
      <c r="Q33" s="116">
        <f>+'Caylor-Nickel'!Q33+'Jackson Lehman'!Q33+Jorgensen!Q33+Parkview!Q33+'Renaissance Pointe'!Q33+Skyline!Q33+Central!U33+'Whitley County'!R33</f>
        <v>323</v>
      </c>
      <c r="R33" s="116">
        <f>+'Caylor-Nickel'!R33+'Jackson Lehman'!R33+Jorgensen!R33+Parkview!R33+'Renaissance Pointe'!R33+Skyline!R33+Central!V33+'Whitley County'!S33</f>
        <v>46</v>
      </c>
      <c r="S33" s="116">
        <f>+'Caylor-Nickel'!S33+'Jackson Lehman'!S33+Jorgensen!S33+Parkview!S33+'Renaissance Pointe'!S33+Skyline!S33+Central!W33+'Whitley County'!T33</f>
        <v>16879</v>
      </c>
      <c r="T33" s="116">
        <f>+'Caylor-Nickel'!T33+'Jackson Lehman'!T33+Jorgensen!T33+Parkview!T33+'Renaissance Pointe'!T33+Skyline!T33+Central!X33+'Whitley County'!U33</f>
        <v>0</v>
      </c>
      <c r="U33" s="116">
        <f>+'Caylor-Nickel'!U33+Central!Y33+'Whitley County'!V33</f>
        <v>0</v>
      </c>
      <c r="V33" s="116">
        <f>+'Caylor-Nickel'!V33+'Jackson Lehman'!U33+Jorgensen!U33+Parkview!U33+'Renaissance Pointe'!U33+Skyline!U33+Central!Z33+'Whitley County'!W33</f>
        <v>18234</v>
      </c>
      <c r="W33" s="116">
        <f>+'Caylor-Nickel'!W33+'Jackson Lehman'!V33+Jorgensen!V33+Parkview!V33+'Renaissance Pointe'!V33+Skyline!V33+Central!AA33+'Whitley County'!X33</f>
        <v>19665</v>
      </c>
      <c r="X33" s="116">
        <f>+'Caylor-Nickel'!X33+'Jackson Lehman'!W33+Jorgensen!W33+Parkview!W33+'Renaissance Pointe'!W33+Skyline!W33+Central!AB33+'Whitley County'!Y33</f>
        <v>169856</v>
      </c>
    </row>
    <row r="34" spans="1:26" x14ac:dyDescent="0.25">
      <c r="A34" s="109" t="s">
        <v>7</v>
      </c>
      <c r="B34" s="115">
        <f>'Caylor-Nickel'!B34+'Jackson Lehman'!B34+Jorgensen!B34+Parkview!B34+'Renaissance Pointe'!B34+Skyline!B34+Central!B34+'Whitley County'!B34</f>
        <v>2588</v>
      </c>
      <c r="C34" s="115">
        <f>'Caylor-Nickel'!C34+'Jackson Lehman'!C34+Jorgensen!C34+Parkview!C34+'Renaissance Pointe'!C34+Skyline!C34+Central!C34+'Whitley County'!C34</f>
        <v>0</v>
      </c>
      <c r="D34" s="115">
        <f>'Caylor-Nickel'!D34+'Jackson Lehman'!D34+Jorgensen!D34+Parkview!D34+'Renaissance Pointe'!D34+Skyline!D34+Central!D34+'Whitley County'!D34</f>
        <v>0</v>
      </c>
      <c r="E34" s="115">
        <f>'Caylor-Nickel'!E34+'Jackson Lehman'!E34+Jorgensen!E34+Parkview!E34+'Renaissance Pointe'!E34+Skyline!E34+Central!E34+'Whitley County'!E34</f>
        <v>3906</v>
      </c>
      <c r="F34" s="115">
        <f>'Caylor-Nickel'!F34+'Jackson Lehman'!F34+Jorgensen!F34+Parkview!F34+'Renaissance Pointe'!F34+Skyline!F34+Central!F34+'Whitley County'!F34</f>
        <v>8772</v>
      </c>
      <c r="G34" s="115">
        <f>'Caylor-Nickel'!G34+'Jackson Lehman'!G34+Jorgensen!G34+Parkview!G34+'Renaissance Pointe'!G34+Skyline!G34+Central!G34+'Whitley County'!G34</f>
        <v>3493</v>
      </c>
      <c r="H34" s="115">
        <f>'Caylor-Nickel'!H34+'Jackson Lehman'!H34+Jorgensen!H34+Parkview!H34+'Renaissance Pointe'!H34+Skyline!H34+Central!H34+'Whitley County'!H34</f>
        <v>592</v>
      </c>
      <c r="I34" s="115">
        <f>'Caylor-Nickel'!I34+'Jackson Lehman'!I34+Jorgensen!I34+Parkview!I34+'Renaissance Pointe'!I34+Skyline!I34+Central!I34+'Whitley County'!I34</f>
        <v>312</v>
      </c>
      <c r="J34" s="115">
        <f>'Caylor-Nickel'!J34+'Jackson Lehman'!J34+Jorgensen!J34+Parkview!J34+'Renaissance Pointe'!J34+Skyline!J34+Central!J34+'Whitley County'!J34</f>
        <v>0</v>
      </c>
      <c r="K34" s="115">
        <f>'Caylor-Nickel'!K34+'Jackson Lehman'!K34+Jorgensen!K34+Parkview!K34+'Renaissance Pointe'!K34+Skyline!K34+Central!K34+'Whitley County'!K34</f>
        <v>19663</v>
      </c>
      <c r="L34" s="138">
        <f>'Caylor-Nickel'!L34+'Jackson Lehman'!L34+Jorgensen!L34+Parkview!L34+'Renaissance Pointe'!L34+Skyline!L34+Central!L34+'Whitley County'!L34</f>
        <v>4690</v>
      </c>
      <c r="M34" s="139">
        <f>'Caylor-Nickel'!M34+'Jackson Lehman'!M34+Jorgensen!M34+Parkview!M34+'Renaissance Pointe'!M34+Skyline!M34+Central!M34+'Whitley County'!M34</f>
        <v>269</v>
      </c>
      <c r="N34" s="116">
        <f>+'Caylor-Nickel'!N34+'Jackson Lehman'!N34+Jorgensen!N34+Parkview!N34+'Renaissance Pointe'!N34+Skyline!N34+Central!R34+'Whitley County'!O34</f>
        <v>58369</v>
      </c>
      <c r="O34" s="126"/>
      <c r="P34" s="116">
        <f>+'Caylor-Nickel'!P34+'Jackson Lehman'!P34+Jorgensen!P34+Parkview!P34+'Renaissance Pointe'!P34+Skyline!P34+Central!T34+'Whitley County'!Q34</f>
        <v>969</v>
      </c>
      <c r="Q34" s="116">
        <f>+'Caylor-Nickel'!Q34+'Jackson Lehman'!Q34+Jorgensen!Q34+Parkview!Q34+'Renaissance Pointe'!Q34+Skyline!Q34+Central!U34+'Whitley County'!R34</f>
        <v>374</v>
      </c>
      <c r="R34" s="116">
        <f>+'Caylor-Nickel'!R34+'Jackson Lehman'!R34+Jorgensen!R34+Parkview!R34+'Renaissance Pointe'!R34+Skyline!R34+Central!V34+'Whitley County'!S34</f>
        <v>37</v>
      </c>
      <c r="S34" s="116">
        <f>+'Caylor-Nickel'!S34+'Jackson Lehman'!S34+Jorgensen!S34+Parkview!S34+'Renaissance Pointe'!S34+Skyline!S34+Central!W34+'Whitley County'!T34</f>
        <v>17046</v>
      </c>
      <c r="T34" s="116">
        <f>+'Caylor-Nickel'!T34+'Jackson Lehman'!T34+Jorgensen!T34+Parkview!T34+'Renaissance Pointe'!T34+Skyline!T34+Central!X34+'Whitley County'!U34</f>
        <v>0</v>
      </c>
      <c r="U34" s="116">
        <f>+'Caylor-Nickel'!U34+Central!Y34+'Whitley County'!V34</f>
        <v>0</v>
      </c>
      <c r="V34" s="116">
        <f>+'Caylor-Nickel'!V34+'Jackson Lehman'!U34+Jorgensen!U34+Parkview!U34+'Renaissance Pointe'!U34+Skyline!U34+Central!Z34+'Whitley County'!W34</f>
        <v>18426</v>
      </c>
      <c r="W34" s="116">
        <f>+'Caylor-Nickel'!W34+'Jackson Lehman'!V34+Jorgensen!V34+Parkview!V34+'Renaissance Pointe'!V34+Skyline!V34+Central!AA34+'Whitley County'!X34</f>
        <v>19849</v>
      </c>
      <c r="X34" s="116">
        <f>+'Caylor-Nickel'!X34+'Jackson Lehman'!W34+Jorgensen!W34+Parkview!W34+'Renaissance Pointe'!W34+Skyline!W34+Central!AB34+'Whitley County'!Y34</f>
        <v>155753</v>
      </c>
    </row>
    <row r="35" spans="1:26" x14ac:dyDescent="0.25">
      <c r="A35" s="109" t="s">
        <v>8</v>
      </c>
      <c r="B35" s="115">
        <f>'Caylor-Nickel'!B35+'Jackson Lehman'!B35+Jorgensen!B35+Parkview!B35+'Renaissance Pointe'!B35+Skyline!B35+Central!B35+'Whitley County'!B35</f>
        <v>2633</v>
      </c>
      <c r="C35" s="115">
        <f>'Caylor-Nickel'!C35+'Jackson Lehman'!C35+Jorgensen!C35+Parkview!C35+'Renaissance Pointe'!C35+Skyline!C35+Central!C35+'Whitley County'!C35</f>
        <v>0</v>
      </c>
      <c r="D35" s="115">
        <f>'Caylor-Nickel'!D35+'Jackson Lehman'!D35+Jorgensen!D35+Parkview!D35+'Renaissance Pointe'!D35+Skyline!D35+Central!D35+'Whitley County'!D35</f>
        <v>0</v>
      </c>
      <c r="E35" s="115">
        <f>'Caylor-Nickel'!E35+'Jackson Lehman'!E35+Jorgensen!E35+Parkview!E35+'Renaissance Pointe'!E35+Skyline!E35+Central!E35+'Whitley County'!E35</f>
        <v>3941</v>
      </c>
      <c r="F35" s="115">
        <f>'Caylor-Nickel'!F35+'Jackson Lehman'!F35+Jorgensen!F35+Parkview!F35+'Renaissance Pointe'!F35+Skyline!F35+Central!F35+'Whitley County'!F35</f>
        <v>8911</v>
      </c>
      <c r="G35" s="115">
        <f>'Caylor-Nickel'!G35+'Jackson Lehman'!G35+Jorgensen!G35+Parkview!G35+'Renaissance Pointe'!G35+Skyline!G35+Central!G35+'Whitley County'!G35</f>
        <v>3570</v>
      </c>
      <c r="H35" s="115">
        <f>'Caylor-Nickel'!H35+'Jackson Lehman'!H35+Jorgensen!H35+Parkview!H35+'Renaissance Pointe'!H35+Skyline!H35+Central!H35+'Whitley County'!H35</f>
        <v>596</v>
      </c>
      <c r="I35" s="115">
        <f>'Caylor-Nickel'!I35+'Jackson Lehman'!I35+Jorgensen!I35+Parkview!I35+'Renaissance Pointe'!I35+Skyline!I35+Central!I35+'Whitley County'!I35</f>
        <v>314</v>
      </c>
      <c r="J35" s="115">
        <f>'Caylor-Nickel'!J35+'Jackson Lehman'!J35+Jorgensen!J35+Parkview!J35+'Renaissance Pointe'!J35+Skyline!J35+Central!J35+'Whitley County'!J35</f>
        <v>0</v>
      </c>
      <c r="K35" s="115">
        <f>'Caylor-Nickel'!K35+'Jackson Lehman'!K35+Jorgensen!K35+Parkview!K35+'Renaissance Pointe'!K35+Skyline!K35+Central!K35+'Whitley County'!K35</f>
        <v>19965</v>
      </c>
      <c r="L35" s="138">
        <f>'Caylor-Nickel'!L35+'Jackson Lehman'!L35+Jorgensen!L35+Parkview!L35+'Renaissance Pointe'!L35+Skyline!L35+Central!L35+'Whitley County'!L35</f>
        <v>4802</v>
      </c>
      <c r="M35" s="139">
        <f>'Caylor-Nickel'!M35+'Jackson Lehman'!M35+Jorgensen!M35+Parkview!M35+'Renaissance Pointe'!M35+Skyline!M35+Central!M35+'Whitley County'!M35</f>
        <v>270</v>
      </c>
      <c r="N35" s="116">
        <f>+'Caylor-Nickel'!N35+'Jackson Lehman'!N35+Jorgensen!N35+Parkview!N35+'Renaissance Pointe'!N35+Skyline!N35+Central!R35+'Whitley County'!O35</f>
        <v>59397</v>
      </c>
      <c r="O35" s="126"/>
      <c r="P35" s="116">
        <f>+'Caylor-Nickel'!P35+'Jackson Lehman'!P35+Jorgensen!P35+Parkview!P35+'Renaissance Pointe'!P35+Skyline!P35+Central!T35+'Whitley County'!Q35</f>
        <v>968</v>
      </c>
      <c r="Q35" s="116">
        <f>+'Caylor-Nickel'!Q35+'Jackson Lehman'!Q35+Jorgensen!Q35+Parkview!Q35+'Renaissance Pointe'!Q35+Skyline!Q35+Central!U35+'Whitley County'!R35</f>
        <v>416</v>
      </c>
      <c r="R35" s="116">
        <f>+'Caylor-Nickel'!R35+'Jackson Lehman'!R35+Jorgensen!R35+Parkview!R35+'Renaissance Pointe'!R35+Skyline!R35+Central!V35+'Whitley County'!S35</f>
        <v>45</v>
      </c>
      <c r="S35" s="116">
        <f>+'Caylor-Nickel'!S35+'Jackson Lehman'!S35+Jorgensen!S35+Parkview!S35+'Renaissance Pointe'!S35+Skyline!S35+Central!W35+'Whitley County'!T35</f>
        <v>17286</v>
      </c>
      <c r="T35" s="116">
        <f>+'Caylor-Nickel'!T35+'Jackson Lehman'!T35+Jorgensen!T35+Parkview!T35+'Renaissance Pointe'!T35+Skyline!T35+Central!X35+'Whitley County'!U35</f>
        <v>0</v>
      </c>
      <c r="U35" s="116">
        <f>+'Caylor-Nickel'!U35+Central!Y35+'Whitley County'!V35</f>
        <v>0</v>
      </c>
      <c r="V35" s="116">
        <f>+'Caylor-Nickel'!V35+'Jackson Lehman'!U35+Jorgensen!U35+Parkview!U35+'Renaissance Pointe'!U35+Skyline!U35+Central!Z35+'Whitley County'!W35</f>
        <v>18715</v>
      </c>
      <c r="W35" s="116">
        <f>+'Caylor-Nickel'!W35+'Jackson Lehman'!V35+Jorgensen!V35+Parkview!V35+'Renaissance Pointe'!V35+Skyline!V35+Central!AA35+'Whitley County'!X35</f>
        <v>20149</v>
      </c>
      <c r="X35" s="116">
        <f>+'Caylor-Nickel'!X35+'Jackson Lehman'!W35+Jorgensen!W35+Parkview!W35+'Renaissance Pointe'!W35+Skyline!W35+Central!AB35+'Whitley County'!Y35</f>
        <v>187421</v>
      </c>
    </row>
    <row r="36" spans="1:26" x14ac:dyDescent="0.25">
      <c r="A36" s="109" t="s">
        <v>9</v>
      </c>
      <c r="B36" s="115">
        <f>'Caylor-Nickel'!B36+'Jackson Lehman'!B36+Jorgensen!B36+Parkview!B36+'Renaissance Pointe'!B36+Skyline!B36+Central!B36+'Whitley County'!B36</f>
        <v>2624</v>
      </c>
      <c r="C36" s="115">
        <f>'Caylor-Nickel'!C36+'Jackson Lehman'!C36+Jorgensen!C36+Parkview!C36+'Renaissance Pointe'!C36+Skyline!C36+Central!C36+'Whitley County'!C36</f>
        <v>0</v>
      </c>
      <c r="D36" s="115">
        <f>'Caylor-Nickel'!D36+'Jackson Lehman'!D36+Jorgensen!D36+Parkview!D36+'Renaissance Pointe'!D36+Skyline!D36+Central!D36+'Whitley County'!D36</f>
        <v>0</v>
      </c>
      <c r="E36" s="115">
        <f>'Caylor-Nickel'!E36+'Jackson Lehman'!E36+Jorgensen!E36+Parkview!E36+'Renaissance Pointe'!E36+Skyline!E36+Central!E36+'Whitley County'!E36</f>
        <v>3932</v>
      </c>
      <c r="F36" s="115">
        <f>'Caylor-Nickel'!F36+'Jackson Lehman'!F36+Jorgensen!F36+Parkview!F36+'Renaissance Pointe'!F36+Skyline!F36+Central!F36+'Whitley County'!F36</f>
        <v>8957</v>
      </c>
      <c r="G36" s="115">
        <f>'Caylor-Nickel'!G36+'Jackson Lehman'!G36+Jorgensen!G36+Parkview!G36+'Renaissance Pointe'!G36+Skyline!G36+Central!G36+'Whitley County'!G36</f>
        <v>3538</v>
      </c>
      <c r="H36" s="115">
        <f>'Caylor-Nickel'!H36+'Jackson Lehman'!H36+Jorgensen!H36+Parkview!H36+'Renaissance Pointe'!H36+Skyline!H36+Central!H36+'Whitley County'!H36</f>
        <v>606</v>
      </c>
      <c r="I36" s="115">
        <f>'Caylor-Nickel'!I36+'Jackson Lehman'!I36+Jorgensen!I36+Parkview!I36+'Renaissance Pointe'!I36+Skyline!I36+Central!I36+'Whitley County'!I36</f>
        <v>309</v>
      </c>
      <c r="J36" s="115">
        <f>'Caylor-Nickel'!J36+'Jackson Lehman'!J36+Jorgensen!J36+Parkview!J36+'Renaissance Pointe'!J36+Skyline!J36+Central!J36+'Whitley County'!J36</f>
        <v>0</v>
      </c>
      <c r="K36" s="115">
        <f>'Caylor-Nickel'!K36+'Jackson Lehman'!K36+Jorgensen!K36+Parkview!K36+'Renaissance Pointe'!K36+Skyline!K36+Central!K36+'Whitley County'!K36</f>
        <v>19966</v>
      </c>
      <c r="L36" s="138">
        <f>'Caylor-Nickel'!L36+'Jackson Lehman'!L36+Jorgensen!L36+Parkview!L36+'Renaissance Pointe'!L36+Skyline!L36+Central!L36+'Whitley County'!L36</f>
        <v>4798</v>
      </c>
      <c r="M36" s="139">
        <f>'Caylor-Nickel'!M36+'Jackson Lehman'!M36+Jorgensen!M36+Parkview!M36+'Renaissance Pointe'!M36+Skyline!M36+Central!M36+'Whitley County'!M36</f>
        <v>275</v>
      </c>
      <c r="N36" s="116">
        <f>+'Caylor-Nickel'!N36+'Jackson Lehman'!N36+Jorgensen!N36+Parkview!N36+'Renaissance Pointe'!N36+Skyline!N36+Central!R36+'Whitley County'!O36</f>
        <v>59505</v>
      </c>
      <c r="O36" s="126"/>
      <c r="P36" s="116">
        <f>+'Caylor-Nickel'!P36+'Jackson Lehman'!P36+Jorgensen!P36+Parkview!P36+'Renaissance Pointe'!P36+Skyline!P36+Central!T36+'Whitley County'!Q36</f>
        <v>974</v>
      </c>
      <c r="Q36" s="116">
        <f>+'Caylor-Nickel'!Q36+'Jackson Lehman'!Q36+Jorgensen!Q36+Parkview!Q36+'Renaissance Pointe'!Q36+Skyline!Q36+Central!U36+'Whitley County'!R36</f>
        <v>434</v>
      </c>
      <c r="R36" s="116">
        <f>+'Caylor-Nickel'!R36+'Jackson Lehman'!R36+Jorgensen!R36+Parkview!R36+'Renaissance Pointe'!R36+Skyline!R36+Central!V36+'Whitley County'!S36</f>
        <v>60</v>
      </c>
      <c r="S36" s="116">
        <f>+'Caylor-Nickel'!S36+'Jackson Lehman'!S36+Jorgensen!S36+Parkview!S36+'Renaissance Pointe'!S36+Skyline!S36+Central!W36+'Whitley County'!T36</f>
        <v>17434</v>
      </c>
      <c r="T36" s="116">
        <f>+'Caylor-Nickel'!T36+'Jackson Lehman'!T36+Jorgensen!T36+Parkview!T36+'Renaissance Pointe'!T36+Skyline!T36+Central!X36+'Whitley County'!U36</f>
        <v>0</v>
      </c>
      <c r="U36" s="116">
        <f>+'Caylor-Nickel'!U36+Central!Y36+'Whitley County'!V36</f>
        <v>0</v>
      </c>
      <c r="V36" s="116">
        <f>+'Caylor-Nickel'!V36+'Jackson Lehman'!U36+Jorgensen!U36+Parkview!U36+'Renaissance Pointe'!U36+Skyline!U36+Central!Z36+'Whitley County'!W36</f>
        <v>18902</v>
      </c>
      <c r="W36" s="116">
        <f>+'Caylor-Nickel'!W36+'Jackson Lehman'!V36+Jorgensen!V36+Parkview!V36+'Renaissance Pointe'!V36+Skyline!V36+Central!AA36+'Whitley County'!X36</f>
        <v>20425</v>
      </c>
      <c r="X36" s="116">
        <f>+'Caylor-Nickel'!X36+'Jackson Lehman'!W36+Jorgensen!W36+Parkview!W36+'Renaissance Pointe'!W36+Skyline!W36+Central!AB36+'Whitley County'!Y36</f>
        <v>165802</v>
      </c>
    </row>
    <row r="37" spans="1:26" x14ac:dyDescent="0.25">
      <c r="A37" s="109" t="s">
        <v>10</v>
      </c>
      <c r="B37" s="115">
        <f>'Caylor-Nickel'!B37+'Jackson Lehman'!B37+Jorgensen!B37+Parkview!B37+'Renaissance Pointe'!B37+Skyline!B37+Central!B37+'Whitley County'!B37</f>
        <v>2629</v>
      </c>
      <c r="C37" s="115">
        <f>'Caylor-Nickel'!C37+'Jackson Lehman'!C37+Jorgensen!C37+Parkview!C37+'Renaissance Pointe'!C37+Skyline!C37+Central!C37+'Whitley County'!C37</f>
        <v>0</v>
      </c>
      <c r="D37" s="115">
        <f>'Caylor-Nickel'!D37+'Jackson Lehman'!D37+Jorgensen!D37+Parkview!D37+'Renaissance Pointe'!D37+Skyline!D37+Central!D37+'Whitley County'!D37</f>
        <v>0</v>
      </c>
      <c r="E37" s="115">
        <f>'Caylor-Nickel'!E37+'Jackson Lehman'!E37+Jorgensen!E37+Parkview!E37+'Renaissance Pointe'!E37+Skyline!E37+Central!E37+'Whitley County'!E37</f>
        <v>3920</v>
      </c>
      <c r="F37" s="115">
        <f>'Caylor-Nickel'!F37+'Jackson Lehman'!F37+Jorgensen!F37+Parkview!F37+'Renaissance Pointe'!F37+Skyline!F37+Central!F37+'Whitley County'!F37</f>
        <v>9035</v>
      </c>
      <c r="G37" s="115">
        <f>'Caylor-Nickel'!G37+'Jackson Lehman'!G37+Jorgensen!G37+Parkview!G37+'Renaissance Pointe'!G37+Skyline!G37+Central!G37+'Whitley County'!G37</f>
        <v>3577</v>
      </c>
      <c r="H37" s="115">
        <f>'Caylor-Nickel'!H37+'Jackson Lehman'!H37+Jorgensen!H37+Parkview!H37+'Renaissance Pointe'!H37+Skyline!H37+Central!H37+'Whitley County'!H37</f>
        <v>601</v>
      </c>
      <c r="I37" s="115">
        <f>'Caylor-Nickel'!I37+'Jackson Lehman'!I37+Jorgensen!I37+Parkview!I37+'Renaissance Pointe'!I37+Skyline!I37+Central!I37+'Whitley County'!I37</f>
        <v>309</v>
      </c>
      <c r="J37" s="115">
        <f>'Caylor-Nickel'!J37+'Jackson Lehman'!J37+Jorgensen!J37+Parkview!J37+'Renaissance Pointe'!J37+Skyline!J37+Central!J37+'Whitley County'!J37</f>
        <v>59</v>
      </c>
      <c r="K37" s="115">
        <f>'Caylor-Nickel'!K37+'Jackson Lehman'!K37+Jorgensen!K37+Parkview!K37+'Renaissance Pointe'!K37+Skyline!K37+Central!K37+'Whitley County'!K37</f>
        <v>20130</v>
      </c>
      <c r="L37" s="138">
        <f>'Caylor-Nickel'!L37+'Jackson Lehman'!L37+Jorgensen!L37+Parkview!L37+'Renaissance Pointe'!L37+Skyline!L37+Central!L37+'Whitley County'!L37</f>
        <v>4862</v>
      </c>
      <c r="M37" s="139">
        <f>'Caylor-Nickel'!M37+'Jackson Lehman'!M37+Jorgensen!M37+Parkview!M37+'Renaissance Pointe'!M37+Skyline!M37+Central!M37+'Whitley County'!M37</f>
        <v>267</v>
      </c>
      <c r="N37" s="116">
        <f>+'Caylor-Nickel'!N37+'Jackson Lehman'!N37+Jorgensen!N37+Parkview!N37+'Renaissance Pointe'!N37+Skyline!N37+Central!R37+'Whitley County'!O37</f>
        <v>59948</v>
      </c>
      <c r="O37" s="126"/>
      <c r="P37" s="116">
        <f>+'Caylor-Nickel'!P37+'Jackson Lehman'!P37+Jorgensen!P37+Parkview!P37+'Renaissance Pointe'!P37+Skyline!P37+Central!T37+'Whitley County'!Q37</f>
        <v>1006</v>
      </c>
      <c r="Q37" s="116">
        <f>+'Caylor-Nickel'!Q37+'Jackson Lehman'!Q37+Jorgensen!Q37+Parkview!Q37+'Renaissance Pointe'!Q37+Skyline!Q37+Central!U37+'Whitley County'!R37</f>
        <v>472</v>
      </c>
      <c r="R37" s="116">
        <f>+'Caylor-Nickel'!R37+'Jackson Lehman'!R37+Jorgensen!R37+Parkview!R37+'Renaissance Pointe'!R37+Skyline!R37+Central!V37+'Whitley County'!S37</f>
        <v>67</v>
      </c>
      <c r="S37" s="116">
        <f>+'Caylor-Nickel'!S37+'Jackson Lehman'!S37+Jorgensen!S37+Parkview!S37+'Renaissance Pointe'!S37+Skyline!S37+Central!W37+'Whitley County'!T37</f>
        <v>17543</v>
      </c>
      <c r="T37" s="116">
        <f>+'Caylor-Nickel'!T37+'Jackson Lehman'!T37+Jorgensen!T37+Parkview!T37+'Renaissance Pointe'!T37+Skyline!T37+Central!X37+'Whitley County'!U37</f>
        <v>0</v>
      </c>
      <c r="U37" s="116">
        <f>+'Caylor-Nickel'!U37+Central!Y37+'Whitley County'!V37</f>
        <v>0</v>
      </c>
      <c r="V37" s="116">
        <f>+'Caylor-Nickel'!V37+'Jackson Lehman'!U37+Jorgensen!U37+Parkview!U37+'Renaissance Pointe'!U37+Skyline!U37+Central!Z37+'Whitley County'!W37</f>
        <v>19088</v>
      </c>
      <c r="W37" s="116">
        <f>+'Caylor-Nickel'!W37+'Jackson Lehman'!V37+Jorgensen!V37+Parkview!V37+'Renaissance Pointe'!V37+Skyline!V37+Central!AA37+'Whitley County'!X37</f>
        <v>20551</v>
      </c>
      <c r="X37" s="116">
        <f>+'Caylor-Nickel'!X37+'Jackson Lehman'!W37+Jorgensen!W37+Parkview!W37+'Renaissance Pointe'!W37+Skyline!W37+Central!AB37+'Whitley County'!Y37</f>
        <v>149979</v>
      </c>
    </row>
    <row r="38" spans="1:26" x14ac:dyDescent="0.25">
      <c r="A38" s="109" t="s">
        <v>11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38"/>
      <c r="M38" s="139"/>
      <c r="N38" s="116"/>
      <c r="O38" s="126"/>
      <c r="P38" s="116"/>
      <c r="Q38" s="116"/>
      <c r="R38" s="116"/>
      <c r="S38" s="116"/>
      <c r="T38" s="116"/>
      <c r="U38" s="116"/>
      <c r="V38" s="116"/>
      <c r="W38" s="116"/>
      <c r="X38" s="116"/>
    </row>
    <row r="39" spans="1:26" x14ac:dyDescent="0.25">
      <c r="A39" s="109" t="s">
        <v>12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38"/>
      <c r="M39" s="139"/>
      <c r="N39" s="116"/>
      <c r="O39" s="126"/>
      <c r="P39" s="116"/>
      <c r="Q39" s="116"/>
      <c r="R39" s="116"/>
      <c r="S39" s="116"/>
      <c r="T39" s="116"/>
      <c r="U39" s="116"/>
      <c r="V39" s="116"/>
      <c r="W39" s="116"/>
      <c r="X39" s="116"/>
    </row>
    <row r="40" spans="1:26" x14ac:dyDescent="0.25">
      <c r="A40" s="109" t="s">
        <v>13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38"/>
      <c r="M40" s="139"/>
      <c r="N40" s="116"/>
      <c r="O40" s="126"/>
      <c r="P40" s="116"/>
      <c r="Q40" s="116"/>
      <c r="R40" s="116"/>
      <c r="S40" s="116"/>
      <c r="T40" s="116"/>
      <c r="U40" s="116"/>
      <c r="V40" s="116"/>
      <c r="W40" s="116"/>
      <c r="X40" s="116"/>
    </row>
    <row r="41" spans="1:26" x14ac:dyDescent="0.25">
      <c r="A41" s="109" t="s">
        <v>14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38"/>
      <c r="M41" s="139"/>
      <c r="N41" s="116"/>
      <c r="O41" s="126"/>
      <c r="P41" s="116"/>
      <c r="Q41" s="116"/>
      <c r="R41" s="116"/>
      <c r="S41" s="116"/>
      <c r="T41" s="116"/>
      <c r="U41" s="116"/>
      <c r="V41" s="116"/>
      <c r="W41" s="116"/>
      <c r="X41" s="116"/>
    </row>
    <row r="42" spans="1:26" x14ac:dyDescent="0.25">
      <c r="A42" s="109" t="s">
        <v>15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38"/>
      <c r="M42" s="139"/>
      <c r="N42" s="116"/>
      <c r="O42" s="126"/>
      <c r="P42" s="116"/>
      <c r="Q42" s="116"/>
      <c r="R42" s="116"/>
      <c r="S42" s="116"/>
      <c r="T42" s="116"/>
      <c r="U42" s="116"/>
      <c r="V42" s="116"/>
      <c r="W42" s="116"/>
      <c r="X42" s="116"/>
    </row>
    <row r="43" spans="1:26" x14ac:dyDescent="0.25">
      <c r="A43" s="109" t="s">
        <v>16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38"/>
      <c r="M43" s="139"/>
      <c r="N43" s="116"/>
      <c r="O43" s="126"/>
      <c r="P43" s="116"/>
      <c r="Q43" s="116"/>
      <c r="R43" s="116"/>
      <c r="S43" s="116"/>
      <c r="T43" s="116"/>
      <c r="U43" s="116"/>
      <c r="V43" s="116"/>
      <c r="W43" s="116"/>
      <c r="X43" s="116"/>
    </row>
    <row r="44" spans="1:26" ht="13.8" thickBot="1" x14ac:dyDescent="0.3">
      <c r="A44" s="110" t="s">
        <v>17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38"/>
      <c r="M44" s="139"/>
      <c r="N44" s="116"/>
      <c r="O44" s="126"/>
      <c r="P44" s="116"/>
      <c r="Q44" s="116"/>
      <c r="R44" s="116"/>
      <c r="S44" s="116"/>
      <c r="T44" s="116"/>
      <c r="U44" s="116"/>
      <c r="V44" s="116"/>
      <c r="W44" s="116"/>
      <c r="X44" s="116"/>
    </row>
    <row r="45" spans="1:26" s="9" customFormat="1" ht="14.4" thickTop="1" thickBot="1" x14ac:dyDescent="0.3">
      <c r="A45" s="121" t="s">
        <v>46</v>
      </c>
      <c r="B45" s="122">
        <f>AVERAGE(B33:B44)</f>
        <v>2615.8000000000002</v>
      </c>
      <c r="C45" s="123">
        <f>AVERAGE(C33:C44)</f>
        <v>0</v>
      </c>
      <c r="D45" s="124">
        <f t="shared" ref="D45:X45" si="0">AVERAGE(D33:D44)</f>
        <v>0</v>
      </c>
      <c r="E45" s="124">
        <f t="shared" si="0"/>
        <v>3929.4</v>
      </c>
      <c r="F45" s="124">
        <f t="shared" si="0"/>
        <v>8889.6</v>
      </c>
      <c r="G45" s="124">
        <f t="shared" si="0"/>
        <v>3531</v>
      </c>
      <c r="H45" s="124">
        <f t="shared" si="0"/>
        <v>596.6</v>
      </c>
      <c r="I45" s="124">
        <f t="shared" si="0"/>
        <v>310.2</v>
      </c>
      <c r="J45" s="124">
        <f t="shared" si="0"/>
        <v>11.8</v>
      </c>
      <c r="K45" s="124">
        <f>AVERAGE(K33:K44)</f>
        <v>19884.400000000001</v>
      </c>
      <c r="L45" s="140">
        <f t="shared" si="0"/>
        <v>4765.6000000000004</v>
      </c>
      <c r="M45" s="140">
        <f t="shared" si="0"/>
        <v>270.39999999999998</v>
      </c>
      <c r="N45" s="124">
        <f>AVERAGE(N33:N44)</f>
        <v>59087.6</v>
      </c>
      <c r="O45" s="128"/>
      <c r="P45" s="124">
        <f>AVERAGE(P33:P44)</f>
        <v>980.6</v>
      </c>
      <c r="Q45" s="124">
        <f>AVERAGE(Q33:Q44)</f>
        <v>403.8</v>
      </c>
      <c r="R45" s="124">
        <f>AVERAGE(R33:R44)</f>
        <v>51</v>
      </c>
      <c r="S45" s="124">
        <f>AVERAGE(S33:S44)</f>
        <v>17237.599999999999</v>
      </c>
      <c r="T45" s="124">
        <f t="shared" ref="T45:W45" si="1">AVERAGE(T33:T44)</f>
        <v>0</v>
      </c>
      <c r="U45" s="124">
        <f t="shared" si="1"/>
        <v>0</v>
      </c>
      <c r="V45" s="124">
        <f t="shared" si="1"/>
        <v>18673</v>
      </c>
      <c r="W45" s="124">
        <f t="shared" si="1"/>
        <v>20127.8</v>
      </c>
      <c r="X45" s="124">
        <f t="shared" si="0"/>
        <v>165762.20000000001</v>
      </c>
      <c r="Y45" s="8"/>
    </row>
    <row r="46" spans="1:26" ht="13.8" thickTop="1" x14ac:dyDescent="0.25"/>
    <row r="47" spans="1:26" ht="39.6" x14ac:dyDescent="0.25">
      <c r="C47" s="90"/>
      <c r="D47" s="90"/>
      <c r="E47" s="94" t="s">
        <v>54</v>
      </c>
      <c r="F47" s="38">
        <f>Central!H46+'Whitley County'!G46+'Renaissance Pointe'!G46+Jorgensen!G46+Parkview!G46+'Caylor-Nickel'!G46+'Jackson Lehman'!G46+Skyline!G46</f>
        <v>17292</v>
      </c>
      <c r="G47" s="38" t="s">
        <v>24</v>
      </c>
      <c r="H47" s="39">
        <f>F47/K37</f>
        <v>0.85901639344262293</v>
      </c>
      <c r="I47" s="7"/>
      <c r="J47" s="7"/>
      <c r="M47" s="50"/>
      <c r="N47" s="50"/>
      <c r="O47" s="129"/>
      <c r="P47" s="188" t="s">
        <v>94</v>
      </c>
      <c r="Q47" s="190">
        <f>SUM(K37,V37)</f>
        <v>39218</v>
      </c>
      <c r="R47" s="189" t="s">
        <v>95</v>
      </c>
      <c r="S47" s="191">
        <f>SUM(W37,N37)</f>
        <v>80499</v>
      </c>
      <c r="T47" s="50"/>
      <c r="U47" s="50"/>
      <c r="V47" s="50"/>
      <c r="W47" s="50"/>
      <c r="X47" s="50"/>
      <c r="Y47" s="50"/>
      <c r="Z47" s="2"/>
    </row>
    <row r="48" spans="1:26" x14ac:dyDescent="0.2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</row>
    <row r="49" spans="2:23" ht="28.95" customHeight="1" x14ac:dyDescent="0.25">
      <c r="B49" s="227" t="s">
        <v>83</v>
      </c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P49" s="224" t="s">
        <v>85</v>
      </c>
      <c r="Q49" s="224"/>
      <c r="R49" s="224"/>
      <c r="S49" s="224"/>
      <c r="T49" s="224"/>
      <c r="U49" s="224"/>
      <c r="V49" s="224"/>
      <c r="W49" s="224"/>
    </row>
    <row r="51" spans="2:23" ht="12.45" customHeight="1" x14ac:dyDescent="0.25">
      <c r="B51" s="226" t="s">
        <v>87</v>
      </c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P51" s="194" t="s">
        <v>86</v>
      </c>
      <c r="Q51" s="193"/>
      <c r="R51" s="193"/>
      <c r="S51" s="193"/>
      <c r="T51" s="193"/>
      <c r="U51" s="193"/>
      <c r="V51" s="193"/>
      <c r="W51" s="193"/>
    </row>
    <row r="52" spans="2:23" x14ac:dyDescent="0.25"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P52" s="193"/>
      <c r="Q52" s="193"/>
      <c r="R52" s="193"/>
      <c r="S52" s="193"/>
      <c r="T52" s="193"/>
      <c r="U52" s="193"/>
      <c r="V52" s="193"/>
      <c r="W52" s="193"/>
    </row>
    <row r="53" spans="2:23" x14ac:dyDescent="0.25">
      <c r="B53" s="187" t="s">
        <v>84</v>
      </c>
      <c r="P53" s="224" t="s">
        <v>80</v>
      </c>
      <c r="Q53" s="224"/>
      <c r="R53" s="224"/>
      <c r="S53" s="224"/>
      <c r="T53" s="224"/>
      <c r="U53" s="224"/>
      <c r="V53" s="224"/>
      <c r="W53" s="224"/>
    </row>
    <row r="54" spans="2:23" x14ac:dyDescent="0.25">
      <c r="B54" s="187"/>
      <c r="P54" s="224"/>
      <c r="Q54" s="224"/>
      <c r="R54" s="224"/>
      <c r="S54" s="224"/>
      <c r="T54" s="224"/>
      <c r="U54" s="224"/>
      <c r="V54" s="224"/>
      <c r="W54" s="224"/>
    </row>
    <row r="55" spans="2:23" x14ac:dyDescent="0.25">
      <c r="B55" s="187" t="s">
        <v>81</v>
      </c>
    </row>
    <row r="56" spans="2:23" x14ac:dyDescent="0.25">
      <c r="B56" s="187"/>
      <c r="P56" s="224" t="s">
        <v>90</v>
      </c>
      <c r="Q56" s="224"/>
      <c r="R56" s="224"/>
      <c r="S56" s="224"/>
      <c r="T56" s="224"/>
      <c r="U56" s="224"/>
      <c r="V56" s="224"/>
      <c r="W56" s="224"/>
    </row>
    <row r="57" spans="2:23" x14ac:dyDescent="0.25">
      <c r="P57" s="224"/>
      <c r="Q57" s="224"/>
      <c r="R57" s="224"/>
      <c r="S57" s="224"/>
      <c r="T57" s="224"/>
      <c r="U57" s="224"/>
      <c r="V57" s="224"/>
      <c r="W57" s="224"/>
    </row>
    <row r="58" spans="2:23" ht="12.6" customHeight="1" x14ac:dyDescent="0.25">
      <c r="C58" s="15" t="s">
        <v>82</v>
      </c>
    </row>
  </sheetData>
  <mergeCells count="6">
    <mergeCell ref="P53:W54"/>
    <mergeCell ref="P56:W57"/>
    <mergeCell ref="A48:W48"/>
    <mergeCell ref="B51:M52"/>
    <mergeCell ref="P49:W49"/>
    <mergeCell ref="B49:M49"/>
  </mergeCells>
  <phoneticPr fontId="0" type="noConversion"/>
  <printOptions horizontalCentered="1" verticalCentered="1"/>
  <pageMargins left="0.25" right="0.25" top="0.79" bottom="0.25" header="0.33" footer="0.24"/>
  <pageSetup scale="70" fitToHeight="0" orientation="landscape" r:id="rId1"/>
  <headerFooter alignWithMargins="0">
    <oddHeader>&amp;C&amp;"Arial,Italic"&amp;14YMCA of Greater Fort Wayne
Membership Statistics
Association Total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AN49"/>
  <sheetViews>
    <sheetView topLeftCell="A7" zoomScale="85" zoomScaleNormal="85" workbookViewId="0">
      <selection activeCell="J46" sqref="J46"/>
    </sheetView>
  </sheetViews>
  <sheetFormatPr defaultColWidth="12.5546875" defaultRowHeight="13.2" x14ac:dyDescent="0.25"/>
  <cols>
    <col min="1" max="1" width="13.5546875" style="4" bestFit="1" customWidth="1"/>
    <col min="2" max="2" width="8" style="90" bestFit="1" customWidth="1"/>
    <col min="3" max="4" width="8" style="2" hidden="1" customWidth="1"/>
    <col min="5" max="5" width="8" style="2" customWidth="1"/>
    <col min="6" max="6" width="10.6640625" style="2" customWidth="1"/>
    <col min="7" max="9" width="7.6640625" style="2" bestFit="1" customWidth="1"/>
    <col min="10" max="10" width="9.33203125" style="2" customWidth="1"/>
    <col min="11" max="11" width="8.44140625" style="2" bestFit="1" customWidth="1"/>
    <col min="12" max="12" width="6.6640625" style="2" bestFit="1" customWidth="1"/>
    <col min="13" max="13" width="4.5546875" style="2" bestFit="1" customWidth="1"/>
    <col min="14" max="14" width="7.44140625" style="2" bestFit="1" customWidth="1"/>
    <col min="15" max="15" width="2.6640625" style="2" customWidth="1"/>
    <col min="16" max="16" width="7.44140625" style="2" bestFit="1" customWidth="1"/>
    <col min="17" max="17" width="9.44140625" style="2" bestFit="1" customWidth="1"/>
    <col min="18" max="18" width="7.6640625" style="2" bestFit="1" customWidth="1"/>
    <col min="19" max="19" width="12.5546875" style="2" bestFit="1" customWidth="1"/>
    <col min="20" max="20" width="7.88671875" style="2" bestFit="1" customWidth="1"/>
    <col min="21" max="24" width="12.5546875" style="2" customWidth="1"/>
    <col min="25" max="38" width="12.5546875" customWidth="1"/>
    <col min="39" max="16384" width="12.5546875" style="1"/>
  </cols>
  <sheetData>
    <row r="1" spans="1:24" s="5" customFormat="1" ht="39.6" x14ac:dyDescent="0.25">
      <c r="A1" s="77">
        <v>2021</v>
      </c>
      <c r="B1" s="87" t="s">
        <v>53</v>
      </c>
      <c r="C1" s="41" t="s">
        <v>20</v>
      </c>
      <c r="D1" s="17" t="s">
        <v>0</v>
      </c>
      <c r="E1" s="17" t="s">
        <v>1</v>
      </c>
      <c r="F1" s="17" t="s">
        <v>56</v>
      </c>
      <c r="G1" s="17" t="s">
        <v>57</v>
      </c>
      <c r="H1" s="17" t="s">
        <v>21</v>
      </c>
      <c r="I1" s="17" t="s">
        <v>58</v>
      </c>
      <c r="J1" s="40" t="s">
        <v>65</v>
      </c>
      <c r="K1" s="40" t="s">
        <v>66</v>
      </c>
      <c r="L1" s="131" t="s">
        <v>72</v>
      </c>
      <c r="M1" s="131" t="s">
        <v>51</v>
      </c>
      <c r="N1" s="17" t="s">
        <v>5</v>
      </c>
      <c r="O1" s="125"/>
      <c r="P1" s="40" t="s">
        <v>68</v>
      </c>
      <c r="Q1" s="17" t="s">
        <v>49</v>
      </c>
      <c r="R1" s="17" t="s">
        <v>62</v>
      </c>
      <c r="S1" s="17" t="s">
        <v>91</v>
      </c>
      <c r="T1" s="41" t="s">
        <v>69</v>
      </c>
      <c r="U1" s="41" t="s">
        <v>70</v>
      </c>
      <c r="V1" s="41" t="s">
        <v>71</v>
      </c>
      <c r="W1" s="41" t="s">
        <v>64</v>
      </c>
      <c r="X1" s="41" t="s">
        <v>48</v>
      </c>
    </row>
    <row r="2" spans="1:24" x14ac:dyDescent="0.25">
      <c r="A2" s="78" t="s">
        <v>6</v>
      </c>
      <c r="B2" s="88">
        <v>188</v>
      </c>
      <c r="C2" s="32"/>
      <c r="D2" s="20"/>
      <c r="E2" s="20">
        <v>224</v>
      </c>
      <c r="F2" s="20">
        <v>539</v>
      </c>
      <c r="G2" s="20">
        <v>189</v>
      </c>
      <c r="H2" s="20">
        <v>46</v>
      </c>
      <c r="I2" s="20">
        <v>20</v>
      </c>
      <c r="J2" s="28">
        <v>1</v>
      </c>
      <c r="K2" s="28">
        <v>1207</v>
      </c>
      <c r="L2" s="169">
        <v>146</v>
      </c>
      <c r="M2" s="169">
        <v>15</v>
      </c>
      <c r="N2" s="32">
        <v>3497</v>
      </c>
      <c r="O2" s="142"/>
      <c r="P2" s="28">
        <v>63</v>
      </c>
      <c r="Q2" s="20">
        <v>22</v>
      </c>
      <c r="R2" s="32">
        <v>3</v>
      </c>
      <c r="S2" s="32">
        <v>944</v>
      </c>
      <c r="T2" s="32">
        <v>0</v>
      </c>
      <c r="U2" s="32">
        <v>0</v>
      </c>
      <c r="V2" s="32">
        <v>1032</v>
      </c>
      <c r="W2" s="32">
        <v>1147</v>
      </c>
      <c r="X2" s="20">
        <v>10677</v>
      </c>
    </row>
    <row r="3" spans="1:24" x14ac:dyDescent="0.25">
      <c r="A3" s="78" t="s">
        <v>7</v>
      </c>
      <c r="B3" s="88">
        <v>191</v>
      </c>
      <c r="C3" s="32"/>
      <c r="D3" s="20"/>
      <c r="E3" s="20">
        <v>218</v>
      </c>
      <c r="F3" s="20">
        <v>543</v>
      </c>
      <c r="G3" s="20">
        <v>188</v>
      </c>
      <c r="H3" s="20">
        <v>48</v>
      </c>
      <c r="I3" s="20">
        <v>20</v>
      </c>
      <c r="J3" s="28">
        <v>1</v>
      </c>
      <c r="K3" s="28">
        <v>1209</v>
      </c>
      <c r="L3" s="169">
        <v>147</v>
      </c>
      <c r="M3" s="169">
        <v>15</v>
      </c>
      <c r="N3" s="32">
        <v>3519</v>
      </c>
      <c r="O3" s="142"/>
      <c r="P3" s="28">
        <v>62</v>
      </c>
      <c r="Q3" s="20">
        <v>31</v>
      </c>
      <c r="R3" s="32">
        <v>2</v>
      </c>
      <c r="S3" s="32">
        <v>956</v>
      </c>
      <c r="T3" s="32">
        <v>0</v>
      </c>
      <c r="U3" s="32">
        <v>0</v>
      </c>
      <c r="V3" s="32">
        <v>1051</v>
      </c>
      <c r="W3" s="32">
        <v>1138</v>
      </c>
      <c r="X3" s="20">
        <v>9611</v>
      </c>
    </row>
    <row r="4" spans="1:24" x14ac:dyDescent="0.25">
      <c r="A4" s="78" t="s">
        <v>8</v>
      </c>
      <c r="B4" s="88">
        <v>198</v>
      </c>
      <c r="C4" s="32"/>
      <c r="D4" s="20"/>
      <c r="E4" s="20">
        <v>217</v>
      </c>
      <c r="F4" s="20">
        <v>547</v>
      </c>
      <c r="G4" s="20">
        <v>204</v>
      </c>
      <c r="H4" s="20">
        <v>48</v>
      </c>
      <c r="I4" s="20">
        <v>19</v>
      </c>
      <c r="J4" s="28">
        <v>0</v>
      </c>
      <c r="K4" s="28">
        <v>1233</v>
      </c>
      <c r="L4" s="169">
        <v>159</v>
      </c>
      <c r="M4" s="169">
        <v>15</v>
      </c>
      <c r="N4" s="32">
        <v>3608</v>
      </c>
      <c r="O4" s="142"/>
      <c r="P4" s="28">
        <v>66</v>
      </c>
      <c r="Q4" s="20">
        <v>33</v>
      </c>
      <c r="R4" s="32">
        <v>0</v>
      </c>
      <c r="S4" s="32">
        <v>971</v>
      </c>
      <c r="T4" s="32">
        <v>0</v>
      </c>
      <c r="U4" s="32">
        <v>0</v>
      </c>
      <c r="V4" s="32">
        <v>1070</v>
      </c>
      <c r="W4" s="32">
        <v>1203</v>
      </c>
      <c r="X4" s="20">
        <v>10317</v>
      </c>
    </row>
    <row r="5" spans="1:24" x14ac:dyDescent="0.25">
      <c r="A5" s="78" t="s">
        <v>9</v>
      </c>
      <c r="B5" s="88">
        <v>207</v>
      </c>
      <c r="C5" s="32"/>
      <c r="D5" s="20"/>
      <c r="E5" s="20">
        <v>221</v>
      </c>
      <c r="F5" s="20">
        <v>546</v>
      </c>
      <c r="G5" s="20">
        <v>211</v>
      </c>
      <c r="H5" s="20">
        <v>48</v>
      </c>
      <c r="I5" s="20">
        <v>20</v>
      </c>
      <c r="J5" s="28">
        <v>1</v>
      </c>
      <c r="K5" s="28">
        <v>1254</v>
      </c>
      <c r="L5" s="169">
        <v>165</v>
      </c>
      <c r="M5" s="169">
        <v>15</v>
      </c>
      <c r="N5" s="32">
        <v>3655</v>
      </c>
      <c r="O5" s="142"/>
      <c r="P5" s="28">
        <v>67</v>
      </c>
      <c r="Q5" s="20">
        <v>38</v>
      </c>
      <c r="R5" s="32">
        <v>1</v>
      </c>
      <c r="S5" s="32">
        <v>976</v>
      </c>
      <c r="T5" s="32">
        <v>0</v>
      </c>
      <c r="U5" s="32">
        <v>0</v>
      </c>
      <c r="V5" s="32">
        <v>1082</v>
      </c>
      <c r="W5" s="32">
        <v>1222</v>
      </c>
      <c r="X5" s="20">
        <v>8954</v>
      </c>
    </row>
    <row r="6" spans="1:24" x14ac:dyDescent="0.25">
      <c r="A6" s="78" t="s">
        <v>10</v>
      </c>
      <c r="B6" s="88">
        <v>222</v>
      </c>
      <c r="C6" s="32"/>
      <c r="D6" s="20"/>
      <c r="E6" s="20">
        <v>224</v>
      </c>
      <c r="F6" s="20">
        <v>528</v>
      </c>
      <c r="G6" s="20">
        <v>210</v>
      </c>
      <c r="H6" s="20">
        <v>49</v>
      </c>
      <c r="I6" s="20">
        <v>19</v>
      </c>
      <c r="J6" s="28">
        <v>2</v>
      </c>
      <c r="K6" s="28">
        <v>1254</v>
      </c>
      <c r="L6" s="169">
        <v>166</v>
      </c>
      <c r="M6" s="169">
        <v>14</v>
      </c>
      <c r="N6" s="32">
        <v>3611</v>
      </c>
      <c r="O6" s="142"/>
      <c r="P6" s="28">
        <v>70</v>
      </c>
      <c r="Q6" s="20">
        <v>38</v>
      </c>
      <c r="R6" s="32">
        <v>0</v>
      </c>
      <c r="S6" s="32">
        <v>987</v>
      </c>
      <c r="T6" s="32">
        <v>0</v>
      </c>
      <c r="U6" s="32">
        <v>0</v>
      </c>
      <c r="V6" s="32">
        <v>1095</v>
      </c>
      <c r="W6" s="32">
        <v>1229</v>
      </c>
      <c r="X6" s="20">
        <v>8690</v>
      </c>
    </row>
    <row r="7" spans="1:24" x14ac:dyDescent="0.25">
      <c r="A7" s="78" t="s">
        <v>11</v>
      </c>
      <c r="B7" s="88">
        <v>227</v>
      </c>
      <c r="C7" s="32"/>
      <c r="D7" s="20"/>
      <c r="E7" s="20">
        <v>221</v>
      </c>
      <c r="F7" s="20">
        <v>526</v>
      </c>
      <c r="G7" s="20">
        <v>201</v>
      </c>
      <c r="H7" s="20">
        <v>48</v>
      </c>
      <c r="I7" s="20">
        <v>18</v>
      </c>
      <c r="J7" s="28">
        <v>3</v>
      </c>
      <c r="K7" s="28">
        <v>1244</v>
      </c>
      <c r="L7" s="169">
        <v>165</v>
      </c>
      <c r="M7" s="169">
        <v>15</v>
      </c>
      <c r="N7" s="32">
        <v>3649</v>
      </c>
      <c r="O7" s="142"/>
      <c r="P7" s="28">
        <v>69</v>
      </c>
      <c r="Q7" s="20">
        <v>39</v>
      </c>
      <c r="R7" s="32">
        <v>0</v>
      </c>
      <c r="S7" s="32">
        <v>1000</v>
      </c>
      <c r="T7" s="32">
        <v>0</v>
      </c>
      <c r="U7" s="32">
        <v>0</v>
      </c>
      <c r="V7" s="32">
        <v>1108</v>
      </c>
      <c r="W7" s="32">
        <v>1243</v>
      </c>
      <c r="X7" s="20">
        <v>8317</v>
      </c>
    </row>
    <row r="8" spans="1:24" x14ac:dyDescent="0.25">
      <c r="A8" s="78" t="s">
        <v>12</v>
      </c>
      <c r="B8" s="88">
        <v>227</v>
      </c>
      <c r="C8" s="32"/>
      <c r="D8" s="20"/>
      <c r="E8" s="20">
        <v>222</v>
      </c>
      <c r="F8" s="20">
        <v>523</v>
      </c>
      <c r="G8" s="20">
        <v>203</v>
      </c>
      <c r="H8" s="20">
        <v>48</v>
      </c>
      <c r="I8" s="20">
        <v>18</v>
      </c>
      <c r="J8" s="28">
        <v>3</v>
      </c>
      <c r="K8" s="28">
        <v>1244</v>
      </c>
      <c r="L8" s="169">
        <v>168</v>
      </c>
      <c r="M8" s="169">
        <v>16</v>
      </c>
      <c r="N8" s="32">
        <v>3584</v>
      </c>
      <c r="O8" s="142"/>
      <c r="P8" s="28">
        <v>65</v>
      </c>
      <c r="Q8" s="20">
        <v>43</v>
      </c>
      <c r="R8" s="32">
        <v>0</v>
      </c>
      <c r="S8" s="32">
        <v>1023</v>
      </c>
      <c r="T8" s="32">
        <v>0</v>
      </c>
      <c r="U8" s="32">
        <v>0</v>
      </c>
      <c r="V8" s="32">
        <v>1131</v>
      </c>
      <c r="W8" s="32">
        <v>1242</v>
      </c>
      <c r="X8" s="20">
        <v>7784</v>
      </c>
    </row>
    <row r="9" spans="1:24" x14ac:dyDescent="0.25">
      <c r="A9" s="78" t="s">
        <v>13</v>
      </c>
      <c r="B9" s="88">
        <v>212</v>
      </c>
      <c r="C9" s="32"/>
      <c r="D9" s="20"/>
      <c r="E9" s="20">
        <v>219</v>
      </c>
      <c r="F9" s="20">
        <v>534</v>
      </c>
      <c r="G9" s="20">
        <v>197</v>
      </c>
      <c r="H9" s="20">
        <v>45</v>
      </c>
      <c r="I9" s="20">
        <v>18</v>
      </c>
      <c r="J9" s="28">
        <v>0</v>
      </c>
      <c r="K9" s="28">
        <v>1225</v>
      </c>
      <c r="L9" s="169">
        <v>166</v>
      </c>
      <c r="M9" s="169">
        <v>15</v>
      </c>
      <c r="N9" s="32">
        <v>3567</v>
      </c>
      <c r="O9" s="142"/>
      <c r="P9" s="28">
        <v>64</v>
      </c>
      <c r="Q9" s="20">
        <v>9</v>
      </c>
      <c r="R9" s="32">
        <v>0</v>
      </c>
      <c r="S9" s="32">
        <v>1021</v>
      </c>
      <c r="T9" s="32">
        <v>0</v>
      </c>
      <c r="U9" s="32">
        <v>0</v>
      </c>
      <c r="V9" s="32">
        <v>1094</v>
      </c>
      <c r="W9" s="32">
        <v>1216</v>
      </c>
      <c r="X9" s="20">
        <v>7969</v>
      </c>
    </row>
    <row r="10" spans="1:24" x14ac:dyDescent="0.25">
      <c r="A10" s="78" t="s">
        <v>14</v>
      </c>
      <c r="B10" s="88">
        <v>206</v>
      </c>
      <c r="C10" s="32"/>
      <c r="D10" s="20"/>
      <c r="E10" s="20">
        <v>223</v>
      </c>
      <c r="F10" s="20">
        <v>513</v>
      </c>
      <c r="G10" s="20">
        <v>192</v>
      </c>
      <c r="H10" s="20">
        <v>44</v>
      </c>
      <c r="I10" s="20">
        <v>18</v>
      </c>
      <c r="J10" s="28">
        <v>0</v>
      </c>
      <c r="K10" s="28">
        <v>1196</v>
      </c>
      <c r="L10" s="169">
        <v>163</v>
      </c>
      <c r="M10" s="169">
        <v>15</v>
      </c>
      <c r="N10" s="32">
        <v>3453</v>
      </c>
      <c r="O10" s="142"/>
      <c r="P10" s="28">
        <v>67</v>
      </c>
      <c r="Q10" s="20">
        <v>9</v>
      </c>
      <c r="R10" s="32">
        <v>2</v>
      </c>
      <c r="S10" s="32">
        <v>1032</v>
      </c>
      <c r="T10" s="32">
        <v>0</v>
      </c>
      <c r="U10" s="32">
        <v>0</v>
      </c>
      <c r="V10" s="32">
        <v>1110</v>
      </c>
      <c r="W10" s="32">
        <v>1232</v>
      </c>
      <c r="X10" s="20">
        <v>6855</v>
      </c>
    </row>
    <row r="11" spans="1:24" x14ac:dyDescent="0.25">
      <c r="A11" s="78" t="s">
        <v>15</v>
      </c>
      <c r="B11" s="88">
        <v>211</v>
      </c>
      <c r="C11" s="32"/>
      <c r="D11" s="20"/>
      <c r="E11" s="20">
        <v>234</v>
      </c>
      <c r="F11" s="20">
        <v>534</v>
      </c>
      <c r="G11" s="20">
        <v>197</v>
      </c>
      <c r="H11" s="20">
        <v>42</v>
      </c>
      <c r="I11" s="20">
        <v>20</v>
      </c>
      <c r="J11" s="28">
        <v>0</v>
      </c>
      <c r="K11" s="28">
        <v>1238</v>
      </c>
      <c r="L11" s="169">
        <v>176</v>
      </c>
      <c r="M11" s="169">
        <v>15</v>
      </c>
      <c r="N11" s="32">
        <v>3559</v>
      </c>
      <c r="O11" s="142"/>
      <c r="P11" s="28">
        <v>68</v>
      </c>
      <c r="Q11" s="20">
        <v>21</v>
      </c>
      <c r="R11" s="32">
        <v>0</v>
      </c>
      <c r="S11" s="32">
        <v>1041</v>
      </c>
      <c r="T11" s="32">
        <v>0</v>
      </c>
      <c r="U11" s="32">
        <v>0</v>
      </c>
      <c r="V11" s="32">
        <v>1130</v>
      </c>
      <c r="W11" s="32">
        <v>1256</v>
      </c>
      <c r="X11" s="20">
        <v>7866</v>
      </c>
    </row>
    <row r="12" spans="1:24" x14ac:dyDescent="0.25">
      <c r="A12" s="78" t="s">
        <v>16</v>
      </c>
      <c r="B12" s="88">
        <v>207</v>
      </c>
      <c r="C12" s="32"/>
      <c r="D12" s="20"/>
      <c r="E12" s="20">
        <v>232</v>
      </c>
      <c r="F12" s="20">
        <v>547</v>
      </c>
      <c r="G12" s="20">
        <v>194</v>
      </c>
      <c r="H12" s="20">
        <v>40</v>
      </c>
      <c r="I12" s="20">
        <v>20</v>
      </c>
      <c r="J12" s="28">
        <v>0</v>
      </c>
      <c r="K12" s="28">
        <v>1240</v>
      </c>
      <c r="L12" s="169">
        <v>180</v>
      </c>
      <c r="M12" s="169">
        <v>15</v>
      </c>
      <c r="N12" s="32">
        <v>3616</v>
      </c>
      <c r="O12" s="142"/>
      <c r="P12" s="28">
        <v>64</v>
      </c>
      <c r="Q12" s="20">
        <v>30</v>
      </c>
      <c r="R12" s="32">
        <v>0</v>
      </c>
      <c r="S12" s="32">
        <v>1055</v>
      </c>
      <c r="T12" s="32">
        <v>0</v>
      </c>
      <c r="U12" s="32">
        <v>0</v>
      </c>
      <c r="V12" s="32">
        <v>1149</v>
      </c>
      <c r="W12" s="32">
        <v>1256</v>
      </c>
      <c r="X12" s="20">
        <v>9499</v>
      </c>
    </row>
    <row r="13" spans="1:24" x14ac:dyDescent="0.25">
      <c r="A13" s="79" t="s">
        <v>17</v>
      </c>
      <c r="B13" s="96">
        <v>207</v>
      </c>
      <c r="C13" s="33"/>
      <c r="D13" s="22"/>
      <c r="E13" s="22">
        <v>223</v>
      </c>
      <c r="F13" s="22">
        <v>539</v>
      </c>
      <c r="G13" s="22">
        <v>183</v>
      </c>
      <c r="H13" s="22">
        <v>38</v>
      </c>
      <c r="I13" s="22">
        <v>19</v>
      </c>
      <c r="J13" s="29">
        <v>1</v>
      </c>
      <c r="K13" s="29">
        <v>1210</v>
      </c>
      <c r="L13" s="171">
        <v>177</v>
      </c>
      <c r="M13" s="171">
        <v>14</v>
      </c>
      <c r="N13" s="33">
        <v>3562</v>
      </c>
      <c r="O13" s="142"/>
      <c r="P13" s="29">
        <v>74</v>
      </c>
      <c r="Q13" s="22">
        <v>33</v>
      </c>
      <c r="R13" s="33">
        <v>0</v>
      </c>
      <c r="S13" s="33">
        <v>1061</v>
      </c>
      <c r="T13" s="33">
        <v>0</v>
      </c>
      <c r="U13" s="33">
        <v>0</v>
      </c>
      <c r="V13" s="33">
        <v>1168</v>
      </c>
      <c r="W13" s="33">
        <v>1288</v>
      </c>
      <c r="X13" s="22">
        <v>9397</v>
      </c>
    </row>
    <row r="14" spans="1:24" ht="13.8" thickBot="1" x14ac:dyDescent="0.3">
      <c r="A14" s="217" t="s">
        <v>93</v>
      </c>
      <c r="B14" s="219">
        <v>208.58333333333334</v>
      </c>
      <c r="C14" s="142" t="e">
        <v>#DIV/0!</v>
      </c>
      <c r="D14" s="142" t="e">
        <v>#DIV/0!</v>
      </c>
      <c r="E14" s="142">
        <v>223.16666666666666</v>
      </c>
      <c r="F14" s="142">
        <v>534.91666666666663</v>
      </c>
      <c r="G14" s="142">
        <v>197.41666666666666</v>
      </c>
      <c r="H14" s="142">
        <v>45.333333333333336</v>
      </c>
      <c r="I14" s="142">
        <v>19.083333333333332</v>
      </c>
      <c r="J14" s="142">
        <v>1</v>
      </c>
      <c r="K14" s="142">
        <v>1229.5</v>
      </c>
      <c r="L14" s="220">
        <v>164.83333333333334</v>
      </c>
      <c r="M14" s="220">
        <v>14.916666666666666</v>
      </c>
      <c r="N14" s="142">
        <v>3573.3333333333335</v>
      </c>
      <c r="O14" s="142"/>
      <c r="P14" s="142">
        <v>66.583333333333329</v>
      </c>
      <c r="Q14" s="142">
        <v>28.833333333333332</v>
      </c>
      <c r="R14" s="142">
        <v>0.66666666666666663</v>
      </c>
      <c r="S14" s="142">
        <v>1005.5833333333334</v>
      </c>
      <c r="T14" s="142">
        <v>0</v>
      </c>
      <c r="U14" s="142">
        <v>0</v>
      </c>
      <c r="V14" s="142">
        <v>1101.6666666666667</v>
      </c>
      <c r="W14" s="142">
        <v>1222.6666666666667</v>
      </c>
      <c r="X14" s="142">
        <v>8828</v>
      </c>
    </row>
    <row r="15" spans="1:24" ht="14.4" thickTop="1" thickBot="1" x14ac:dyDescent="0.3">
      <c r="A15" s="217" t="s">
        <v>92</v>
      </c>
      <c r="B15" s="112">
        <v>170.33333333333334</v>
      </c>
      <c r="C15" s="102" t="e">
        <v>#DIV/0!</v>
      </c>
      <c r="D15" s="102" t="e">
        <v>#DIV/0!</v>
      </c>
      <c r="E15" s="102">
        <v>252.83333333333334</v>
      </c>
      <c r="F15" s="102">
        <v>568.5</v>
      </c>
      <c r="G15" s="102">
        <v>184.16666666666666</v>
      </c>
      <c r="H15" s="102">
        <v>48.416666666666664</v>
      </c>
      <c r="I15" s="102">
        <v>27.333333333333332</v>
      </c>
      <c r="J15" s="102">
        <v>3.6666666666666665</v>
      </c>
      <c r="K15" s="102">
        <v>1255.25</v>
      </c>
      <c r="L15" s="137">
        <v>176</v>
      </c>
      <c r="M15" s="137">
        <v>17.166666666666668</v>
      </c>
      <c r="N15" s="102">
        <v>3673</v>
      </c>
      <c r="O15" s="102"/>
      <c r="P15" s="102">
        <v>73.083333333333329</v>
      </c>
      <c r="Q15" s="102">
        <v>24.25</v>
      </c>
      <c r="R15" s="102">
        <v>0.33333333333333331</v>
      </c>
      <c r="S15" s="102">
        <v>907.08333333333337</v>
      </c>
      <c r="T15" s="102">
        <v>0</v>
      </c>
      <c r="U15" s="102">
        <v>0</v>
      </c>
      <c r="V15" s="102">
        <v>1004.75</v>
      </c>
      <c r="W15" s="102">
        <v>1123.9166666666667</v>
      </c>
      <c r="X15" s="102">
        <v>6485.583333333333</v>
      </c>
    </row>
    <row r="16" spans="1:24" ht="14.4" thickTop="1" thickBot="1" x14ac:dyDescent="0.3">
      <c r="A16" s="111" t="s">
        <v>89</v>
      </c>
      <c r="B16" s="112">
        <v>186.25</v>
      </c>
      <c r="C16" s="102" t="e">
        <v>#DIV/0!</v>
      </c>
      <c r="D16" s="102" t="e">
        <v>#DIV/0!</v>
      </c>
      <c r="E16" s="102">
        <v>280.41666666666669</v>
      </c>
      <c r="F16" s="102">
        <v>619.33333333333337</v>
      </c>
      <c r="G16" s="102">
        <v>202.91666666666666</v>
      </c>
      <c r="H16" s="102">
        <v>78.083333333333329</v>
      </c>
      <c r="I16" s="102">
        <v>29.166666666666668</v>
      </c>
      <c r="J16" s="102">
        <v>2.3333333333333335</v>
      </c>
      <c r="K16" s="102">
        <v>1398.5</v>
      </c>
      <c r="L16" s="137">
        <v>201.83333333333334</v>
      </c>
      <c r="M16" s="137">
        <v>20.416666666666668</v>
      </c>
      <c r="N16" s="102">
        <v>4000.0833333333335</v>
      </c>
      <c r="O16" s="102"/>
      <c r="P16" s="102">
        <v>75.833333333333329</v>
      </c>
      <c r="Q16" s="102">
        <v>36.166666666666664</v>
      </c>
      <c r="R16" s="102">
        <v>0.16666666666666666</v>
      </c>
      <c r="S16" s="102">
        <v>760</v>
      </c>
      <c r="T16" s="102">
        <v>0</v>
      </c>
      <c r="U16" s="102">
        <v>8.8333333333333339</v>
      </c>
      <c r="V16" s="102">
        <v>881</v>
      </c>
      <c r="W16" s="102">
        <v>1019.1666666666666</v>
      </c>
      <c r="X16" s="102">
        <v>10058.25</v>
      </c>
    </row>
    <row r="17" spans="1:38" ht="14.4" hidden="1" thickTop="1" thickBot="1" x14ac:dyDescent="0.3">
      <c r="A17" s="201" t="s">
        <v>88</v>
      </c>
      <c r="B17" s="202">
        <v>198.08333333333334</v>
      </c>
      <c r="C17" s="204" t="e">
        <v>#DIV/0!</v>
      </c>
      <c r="D17" s="204" t="e">
        <v>#DIV/0!</v>
      </c>
      <c r="E17" s="204">
        <v>259.91666666666669</v>
      </c>
      <c r="F17" s="204">
        <v>576.33333333333337</v>
      </c>
      <c r="G17" s="204">
        <v>228.5</v>
      </c>
      <c r="H17" s="204">
        <v>55.583333333333336</v>
      </c>
      <c r="I17" s="204">
        <v>24.5</v>
      </c>
      <c r="J17" s="204">
        <v>4.166666666666667</v>
      </c>
      <c r="K17" s="204">
        <v>1347.0833333333333</v>
      </c>
      <c r="L17" s="205">
        <v>200.25</v>
      </c>
      <c r="M17" s="205">
        <v>37.75</v>
      </c>
      <c r="N17" s="204">
        <v>3782.75</v>
      </c>
      <c r="O17" s="142"/>
      <c r="P17" s="204">
        <v>69.916666666666671</v>
      </c>
      <c r="Q17" s="204">
        <v>33.666666666666664</v>
      </c>
      <c r="R17" s="204">
        <v>0</v>
      </c>
      <c r="S17" s="204">
        <v>943</v>
      </c>
      <c r="T17" s="204">
        <v>0</v>
      </c>
      <c r="U17" s="204">
        <v>0</v>
      </c>
      <c r="V17" s="204">
        <v>1046.5833333333333</v>
      </c>
      <c r="W17" s="204">
        <v>1179.0833333333333</v>
      </c>
      <c r="X17" s="204">
        <v>9725.9166666666661</v>
      </c>
    </row>
    <row r="18" spans="1:38" ht="14.4" hidden="1" thickTop="1" thickBot="1" x14ac:dyDescent="0.3">
      <c r="A18" s="207" t="s">
        <v>61</v>
      </c>
      <c r="B18" s="202">
        <v>189.83333333333334</v>
      </c>
      <c r="C18" s="204" t="e">
        <v>#DIV/0!</v>
      </c>
      <c r="D18" s="204" t="e">
        <v>#DIV/0!</v>
      </c>
      <c r="E18" s="204">
        <v>253.83333333333334</v>
      </c>
      <c r="F18" s="204">
        <v>582.66666666666663</v>
      </c>
      <c r="G18" s="204">
        <v>215.5</v>
      </c>
      <c r="H18" s="204">
        <v>57.416666666666664</v>
      </c>
      <c r="I18" s="204">
        <v>27.25</v>
      </c>
      <c r="J18" s="204"/>
      <c r="K18" s="204">
        <v>1326.5</v>
      </c>
      <c r="L18" s="205">
        <v>150.16666666666666</v>
      </c>
      <c r="M18" s="205">
        <v>38.416666666666664</v>
      </c>
      <c r="N18" s="204">
        <v>4794.333333333333</v>
      </c>
      <c r="O18" s="142"/>
      <c r="P18" s="204"/>
      <c r="Q18" s="204">
        <v>43.583333333333336</v>
      </c>
      <c r="R18" s="204"/>
      <c r="S18" s="204">
        <v>612.91666666666663</v>
      </c>
      <c r="T18" s="204"/>
      <c r="U18" s="204"/>
      <c r="V18" s="204"/>
      <c r="W18" s="204"/>
      <c r="X18" s="197">
        <v>10350.583333333334</v>
      </c>
    </row>
    <row r="19" spans="1:38" ht="14.4" hidden="1" thickTop="1" thickBot="1" x14ac:dyDescent="0.3">
      <c r="A19" s="68" t="s">
        <v>60</v>
      </c>
      <c r="B19" s="112">
        <v>195</v>
      </c>
      <c r="C19" s="102" t="e">
        <v>#DIV/0!</v>
      </c>
      <c r="D19" s="102" t="e">
        <v>#DIV/0!</v>
      </c>
      <c r="E19" s="102">
        <v>266.08333333333331</v>
      </c>
      <c r="F19" s="102">
        <v>558.08333333333337</v>
      </c>
      <c r="G19" s="102">
        <v>197.41666666666666</v>
      </c>
      <c r="H19" s="102">
        <v>42.833333333333336</v>
      </c>
      <c r="I19" s="102">
        <v>35.416666666666664</v>
      </c>
      <c r="J19" s="102"/>
      <c r="K19" s="102">
        <v>1294.8333333333333</v>
      </c>
      <c r="L19" s="137">
        <v>109.75</v>
      </c>
      <c r="M19" s="137">
        <v>40.75</v>
      </c>
      <c r="N19" s="102">
        <v>4456.333333333333</v>
      </c>
      <c r="O19" s="142"/>
      <c r="P19" s="102"/>
      <c r="Q19" s="102">
        <v>25.583333333333332</v>
      </c>
      <c r="R19" s="102"/>
      <c r="S19" s="102">
        <v>494.75</v>
      </c>
      <c r="T19" s="102"/>
      <c r="U19" s="102"/>
      <c r="V19" s="102"/>
      <c r="W19" s="102"/>
      <c r="X19" s="98">
        <v>10013.833333333334</v>
      </c>
    </row>
    <row r="20" spans="1:38" ht="14.4" hidden="1" thickTop="1" thickBot="1" x14ac:dyDescent="0.3">
      <c r="A20" s="13" t="s">
        <v>52</v>
      </c>
      <c r="B20" s="91">
        <v>79.416666666666671</v>
      </c>
      <c r="C20" s="74">
        <v>24.666666666666668</v>
      </c>
      <c r="D20" s="47">
        <v>54.75</v>
      </c>
      <c r="E20" s="47">
        <v>140.83333333333334</v>
      </c>
      <c r="F20" s="47">
        <v>159.83333333333334</v>
      </c>
      <c r="G20" s="47">
        <v>75.333333333333329</v>
      </c>
      <c r="H20" s="47">
        <v>10.75</v>
      </c>
      <c r="I20" s="47">
        <v>6.333333333333333</v>
      </c>
      <c r="J20" s="47"/>
      <c r="K20" s="47">
        <v>472.5</v>
      </c>
      <c r="L20" s="47">
        <v>21.666666666666668</v>
      </c>
      <c r="M20" s="47">
        <v>9</v>
      </c>
      <c r="N20" s="47">
        <v>1314.9166666666667</v>
      </c>
      <c r="O20" s="144"/>
      <c r="P20" s="74"/>
      <c r="Q20" s="47">
        <v>6.583333333333333</v>
      </c>
      <c r="R20" s="47"/>
      <c r="S20" s="74">
        <v>65.083333333333329</v>
      </c>
      <c r="T20" s="74"/>
      <c r="U20" s="74"/>
      <c r="V20" s="74"/>
      <c r="W20" s="74"/>
      <c r="X20" s="47">
        <v>2730.75</v>
      </c>
    </row>
    <row r="21" spans="1:38" ht="14.4" hidden="1" thickTop="1" thickBot="1" x14ac:dyDescent="0.3">
      <c r="A21" s="13" t="s">
        <v>50</v>
      </c>
      <c r="B21" s="91">
        <v>75</v>
      </c>
      <c r="C21" s="74">
        <v>27.166666666666668</v>
      </c>
      <c r="D21" s="47">
        <v>47.833333333333336</v>
      </c>
      <c r="E21" s="47">
        <v>139.41666666666666</v>
      </c>
      <c r="F21" s="47">
        <v>120.25</v>
      </c>
      <c r="G21" s="47">
        <v>63.5</v>
      </c>
      <c r="H21" s="47">
        <v>10.583333333333334</v>
      </c>
      <c r="I21" s="47">
        <v>4.5</v>
      </c>
      <c r="J21" s="47"/>
      <c r="K21" s="47">
        <v>413.25</v>
      </c>
      <c r="L21" s="47">
        <v>24.916666666666668</v>
      </c>
      <c r="M21" s="47">
        <v>5</v>
      </c>
      <c r="N21" s="47">
        <v>1028.4166666666667</v>
      </c>
      <c r="O21" s="144"/>
      <c r="P21" s="74"/>
      <c r="Q21" s="47">
        <v>6.75</v>
      </c>
      <c r="R21" s="47"/>
      <c r="S21" s="74">
        <v>25.583333333333332</v>
      </c>
      <c r="T21" s="74"/>
      <c r="U21" s="74"/>
      <c r="V21" s="74"/>
      <c r="W21" s="74"/>
      <c r="X21" s="47">
        <v>2608.25</v>
      </c>
    </row>
    <row r="22" spans="1:38" ht="14.4" hidden="1" thickTop="1" thickBot="1" x14ac:dyDescent="0.3">
      <c r="A22" s="13" t="s">
        <v>47</v>
      </c>
      <c r="B22" s="91">
        <v>84.083333333333329</v>
      </c>
      <c r="C22" s="74">
        <v>30.166666666666668</v>
      </c>
      <c r="D22" s="47">
        <v>53.916666666666664</v>
      </c>
      <c r="E22" s="47">
        <v>158.66666666666666</v>
      </c>
      <c r="F22" s="47">
        <v>128.08333333333334</v>
      </c>
      <c r="G22" s="47">
        <v>67.083333333333329</v>
      </c>
      <c r="H22" s="47">
        <v>12.25</v>
      </c>
      <c r="I22" s="47">
        <v>2.3333333333333335</v>
      </c>
      <c r="J22" s="47"/>
      <c r="K22" s="47">
        <v>452.5</v>
      </c>
      <c r="L22" s="47">
        <v>22.75</v>
      </c>
      <c r="M22" s="47">
        <v>4</v>
      </c>
      <c r="N22" s="47">
        <v>1018.75</v>
      </c>
      <c r="O22" s="144"/>
      <c r="P22" s="74"/>
      <c r="Q22" s="47"/>
      <c r="R22" s="47"/>
      <c r="S22" s="74">
        <v>3.3333333333333335</v>
      </c>
      <c r="T22" s="74"/>
      <c r="U22" s="74"/>
      <c r="V22" s="74"/>
      <c r="W22" s="74"/>
      <c r="X22" s="49">
        <f>AVERAGE(X2:X13)</f>
        <v>8828</v>
      </c>
    </row>
    <row r="23" spans="1:38" ht="14.4" hidden="1" thickTop="1" thickBot="1" x14ac:dyDescent="0.3">
      <c r="A23" s="13" t="s">
        <v>45</v>
      </c>
      <c r="B23" s="91">
        <v>77.166666666666657</v>
      </c>
      <c r="C23" s="74">
        <v>36</v>
      </c>
      <c r="D23" s="47">
        <v>41.166666666666664</v>
      </c>
      <c r="E23" s="47">
        <v>169.16666666666666</v>
      </c>
      <c r="F23" s="47">
        <v>152.75</v>
      </c>
      <c r="G23" s="47">
        <v>76.416666666666671</v>
      </c>
      <c r="H23" s="47">
        <v>10.083333333333334</v>
      </c>
      <c r="I23" s="47">
        <v>4.75</v>
      </c>
      <c r="J23" s="47"/>
      <c r="K23" s="47">
        <v>490.33333333333331</v>
      </c>
      <c r="L23" s="47">
        <v>31.166666666666668</v>
      </c>
      <c r="M23" s="47">
        <v>5</v>
      </c>
      <c r="N23" s="47">
        <v>1148.6666666666667</v>
      </c>
      <c r="O23" s="144"/>
      <c r="P23" s="74"/>
      <c r="Q23" s="47"/>
      <c r="R23" s="47"/>
      <c r="S23" s="74"/>
      <c r="T23" s="74"/>
      <c r="U23" s="74"/>
      <c r="V23" s="74"/>
      <c r="W23" s="74"/>
      <c r="X23" s="47"/>
    </row>
    <row r="24" spans="1:38" ht="14.4" hidden="1" thickTop="1" thickBot="1" x14ac:dyDescent="0.3">
      <c r="A24" s="13" t="s">
        <v>44</v>
      </c>
      <c r="B24" s="91">
        <v>63.583333333333336</v>
      </c>
      <c r="C24" s="74">
        <v>24.5</v>
      </c>
      <c r="D24" s="47">
        <v>39.083333333333336</v>
      </c>
      <c r="E24" s="47">
        <v>130.5</v>
      </c>
      <c r="F24" s="47">
        <v>120.66666666666667</v>
      </c>
      <c r="G24" s="47">
        <v>51.25</v>
      </c>
      <c r="H24" s="47">
        <v>7</v>
      </c>
      <c r="I24" s="47">
        <v>2</v>
      </c>
      <c r="J24" s="47"/>
      <c r="K24" s="47">
        <v>375</v>
      </c>
      <c r="L24" s="47">
        <v>31.333333333333332</v>
      </c>
      <c r="M24" s="47">
        <v>5</v>
      </c>
      <c r="N24" s="47">
        <v>863</v>
      </c>
      <c r="O24" s="144"/>
      <c r="P24" s="74"/>
      <c r="Q24" s="47"/>
      <c r="R24" s="47"/>
      <c r="S24" s="74"/>
      <c r="T24" s="74"/>
      <c r="U24" s="74"/>
      <c r="V24" s="74"/>
      <c r="W24" s="74"/>
      <c r="X24" s="73"/>
    </row>
    <row r="25" spans="1:38" ht="14.4" hidden="1" thickTop="1" thickBot="1" x14ac:dyDescent="0.3">
      <c r="A25" s="13" t="s">
        <v>43</v>
      </c>
      <c r="B25" s="91">
        <v>2.7272727272727275</v>
      </c>
      <c r="C25" s="74">
        <v>1.1818181818181819</v>
      </c>
      <c r="D25" s="47">
        <v>1.5454545454545454</v>
      </c>
      <c r="E25" s="47">
        <v>5.3636363636363633</v>
      </c>
      <c r="F25" s="47">
        <v>8.454545454545455</v>
      </c>
      <c r="G25" s="47">
        <v>1.0909090909090908</v>
      </c>
      <c r="H25" s="47">
        <v>0.63636363636363635</v>
      </c>
      <c r="I25" s="47">
        <v>0.18181818181818182</v>
      </c>
      <c r="J25" s="47"/>
      <c r="K25" s="47">
        <v>18.454545454545453</v>
      </c>
      <c r="L25" s="47">
        <v>0.54545454545454541</v>
      </c>
      <c r="M25" s="47"/>
      <c r="N25" s="47">
        <v>47.272727272727273</v>
      </c>
      <c r="O25" s="144"/>
      <c r="P25" s="74"/>
      <c r="Q25" s="47"/>
      <c r="R25" s="47"/>
      <c r="S25" s="74"/>
      <c r="T25" s="74"/>
      <c r="U25" s="74"/>
      <c r="V25" s="74"/>
      <c r="W25" s="74"/>
      <c r="X25" s="73"/>
    </row>
    <row r="26" spans="1:38" ht="14.4" hidden="1" thickTop="1" thickBot="1" x14ac:dyDescent="0.3">
      <c r="A26" s="54" t="s">
        <v>42</v>
      </c>
      <c r="B26" s="92">
        <v>0</v>
      </c>
      <c r="C26" s="61"/>
      <c r="D26" s="55"/>
      <c r="E26" s="55"/>
      <c r="F26" s="55"/>
      <c r="G26" s="55"/>
      <c r="H26" s="55"/>
      <c r="I26" s="55"/>
      <c r="J26" s="56"/>
      <c r="K26" s="56"/>
      <c r="L26" s="57"/>
      <c r="M26" s="75"/>
      <c r="N26" s="58"/>
      <c r="O26" s="126"/>
      <c r="P26" s="59"/>
      <c r="Q26" s="59"/>
      <c r="R26" s="59"/>
      <c r="S26" s="59"/>
      <c r="T26" s="126"/>
      <c r="U26" s="126"/>
      <c r="V26" s="126"/>
      <c r="W26" s="126"/>
    </row>
    <row r="27" spans="1:38" ht="14.4" hidden="1" thickTop="1" thickBot="1" x14ac:dyDescent="0.3">
      <c r="A27" s="13" t="s">
        <v>27</v>
      </c>
      <c r="B27" s="91">
        <v>0</v>
      </c>
      <c r="C27" s="34"/>
      <c r="D27" s="23"/>
      <c r="E27" s="23"/>
      <c r="F27" s="23"/>
      <c r="G27" s="23"/>
      <c r="H27" s="23"/>
      <c r="I27" s="23"/>
      <c r="J27" s="30"/>
      <c r="K27" s="30"/>
      <c r="L27" s="36"/>
      <c r="M27" s="74"/>
      <c r="N27" s="24"/>
      <c r="O27" s="126"/>
      <c r="P27" s="52"/>
      <c r="Q27" s="52"/>
      <c r="R27" s="52"/>
      <c r="S27" s="52"/>
      <c r="T27" s="126"/>
      <c r="U27" s="126"/>
      <c r="V27" s="126"/>
      <c r="W27" s="126"/>
    </row>
    <row r="28" spans="1:38" s="9" customFormat="1" ht="14.4" hidden="1" thickTop="1" thickBot="1" x14ac:dyDescent="0.3">
      <c r="A28" s="11" t="s">
        <v>26</v>
      </c>
      <c r="B28" s="93">
        <v>0</v>
      </c>
      <c r="C28" s="35"/>
      <c r="D28" s="25"/>
      <c r="E28" s="25"/>
      <c r="F28" s="25"/>
      <c r="G28" s="25"/>
      <c r="H28" s="25"/>
      <c r="I28" s="25"/>
      <c r="J28" s="31"/>
      <c r="K28" s="31"/>
      <c r="L28" s="37"/>
      <c r="M28" s="76"/>
      <c r="N28" s="26"/>
      <c r="O28" s="8"/>
      <c r="P28" s="53"/>
      <c r="Q28" s="53"/>
      <c r="R28" s="53"/>
      <c r="S28" s="53"/>
      <c r="T28" s="8"/>
      <c r="U28" s="8"/>
      <c r="V28" s="8"/>
      <c r="W28" s="8"/>
      <c r="X28" s="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1:38" s="9" customFormat="1" ht="14.4" hidden="1" thickTop="1" thickBot="1" x14ac:dyDescent="0.3">
      <c r="A29" s="11" t="s">
        <v>25</v>
      </c>
      <c r="B29" s="93">
        <v>0</v>
      </c>
      <c r="C29" s="35"/>
      <c r="D29" s="25"/>
      <c r="E29" s="25"/>
      <c r="F29" s="25"/>
      <c r="G29" s="25"/>
      <c r="H29" s="25"/>
      <c r="I29" s="25"/>
      <c r="J29" s="31"/>
      <c r="K29" s="31"/>
      <c r="L29" s="37"/>
      <c r="M29" s="76"/>
      <c r="N29" s="26"/>
      <c r="O29" s="8"/>
      <c r="P29" s="53"/>
      <c r="Q29" s="53"/>
      <c r="R29" s="53"/>
      <c r="S29" s="53"/>
      <c r="T29" s="8"/>
      <c r="U29" s="8"/>
      <c r="V29" s="8"/>
      <c r="W29" s="8"/>
      <c r="X29" s="8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pans="1:38" ht="13.8" hidden="1" thickTop="1" x14ac:dyDescent="0.25">
      <c r="A30" s="3"/>
      <c r="B30" s="89"/>
      <c r="H30" s="6"/>
      <c r="O30" s="69"/>
    </row>
    <row r="31" spans="1:38" ht="13.8" thickTop="1" x14ac:dyDescent="0.25">
      <c r="A31" s="3"/>
      <c r="B31" s="89"/>
      <c r="H31" s="6"/>
      <c r="O31" s="69"/>
    </row>
    <row r="32" spans="1:38" s="5" customFormat="1" ht="39.6" x14ac:dyDescent="0.25">
      <c r="A32" s="77">
        <v>2022</v>
      </c>
      <c r="B32" s="87" t="s">
        <v>53</v>
      </c>
      <c r="C32" s="41" t="s">
        <v>20</v>
      </c>
      <c r="D32" s="17" t="s">
        <v>0</v>
      </c>
      <c r="E32" s="17" t="s">
        <v>1</v>
      </c>
      <c r="F32" s="17" t="s">
        <v>56</v>
      </c>
      <c r="G32" s="17" t="s">
        <v>57</v>
      </c>
      <c r="H32" s="17" t="s">
        <v>21</v>
      </c>
      <c r="I32" s="17" t="s">
        <v>58</v>
      </c>
      <c r="J32" s="40" t="s">
        <v>65</v>
      </c>
      <c r="K32" s="40" t="s">
        <v>66</v>
      </c>
      <c r="L32" s="131" t="s">
        <v>72</v>
      </c>
      <c r="M32" s="131" t="s">
        <v>51</v>
      </c>
      <c r="N32" s="17" t="s">
        <v>5</v>
      </c>
      <c r="O32" s="125"/>
      <c r="P32" s="40" t="s">
        <v>68</v>
      </c>
      <c r="Q32" s="17" t="s">
        <v>49</v>
      </c>
      <c r="R32" s="17" t="s">
        <v>62</v>
      </c>
      <c r="S32" s="17" t="s">
        <v>91</v>
      </c>
      <c r="T32" s="41" t="s">
        <v>69</v>
      </c>
      <c r="U32" s="41" t="s">
        <v>70</v>
      </c>
      <c r="V32" s="41" t="s">
        <v>71</v>
      </c>
      <c r="W32" s="41" t="s">
        <v>64</v>
      </c>
      <c r="X32" s="41" t="s">
        <v>48</v>
      </c>
    </row>
    <row r="33" spans="1:40" x14ac:dyDescent="0.25">
      <c r="A33" s="78" t="s">
        <v>6</v>
      </c>
      <c r="B33" s="88">
        <v>240</v>
      </c>
      <c r="C33" s="32"/>
      <c r="D33" s="20"/>
      <c r="E33" s="20">
        <v>250</v>
      </c>
      <c r="F33" s="20">
        <v>571</v>
      </c>
      <c r="G33" s="20">
        <v>202</v>
      </c>
      <c r="H33" s="20">
        <v>40</v>
      </c>
      <c r="I33" s="20">
        <v>22</v>
      </c>
      <c r="J33" s="28">
        <v>0</v>
      </c>
      <c r="K33" s="28">
        <f t="shared" ref="K33:K37" si="0">SUM(B33:J33)</f>
        <v>1325</v>
      </c>
      <c r="L33" s="169">
        <v>179</v>
      </c>
      <c r="M33" s="169">
        <v>14</v>
      </c>
      <c r="N33" s="32">
        <v>3840</v>
      </c>
      <c r="O33" s="142"/>
      <c r="P33" s="28">
        <v>68</v>
      </c>
      <c r="Q33" s="20">
        <v>36</v>
      </c>
      <c r="R33" s="32">
        <v>1</v>
      </c>
      <c r="S33" s="32">
        <v>1068</v>
      </c>
      <c r="T33" s="32">
        <v>0</v>
      </c>
      <c r="U33" s="32">
        <v>0</v>
      </c>
      <c r="V33" s="32">
        <f t="shared" ref="V33:V37" si="1">SUM(P33:U33)</f>
        <v>1173</v>
      </c>
      <c r="W33" s="32">
        <v>1298</v>
      </c>
      <c r="X33" s="20">
        <v>11136</v>
      </c>
    </row>
    <row r="34" spans="1:40" x14ac:dyDescent="0.25">
      <c r="A34" s="78" t="s">
        <v>7</v>
      </c>
      <c r="B34" s="88">
        <v>250</v>
      </c>
      <c r="C34" s="32"/>
      <c r="D34" s="20"/>
      <c r="E34" s="20">
        <v>250</v>
      </c>
      <c r="F34" s="20">
        <v>577</v>
      </c>
      <c r="G34" s="20">
        <v>208</v>
      </c>
      <c r="H34" s="20">
        <v>45</v>
      </c>
      <c r="I34" s="20">
        <v>23</v>
      </c>
      <c r="J34" s="28">
        <v>0</v>
      </c>
      <c r="K34" s="28">
        <f t="shared" si="0"/>
        <v>1353</v>
      </c>
      <c r="L34" s="169">
        <v>180</v>
      </c>
      <c r="M34" s="169">
        <v>13</v>
      </c>
      <c r="N34" s="32">
        <v>3911</v>
      </c>
      <c r="O34" s="142"/>
      <c r="P34" s="28">
        <v>67</v>
      </c>
      <c r="Q34" s="20">
        <v>40</v>
      </c>
      <c r="R34" s="32">
        <v>1</v>
      </c>
      <c r="S34" s="32">
        <v>1077</v>
      </c>
      <c r="T34" s="32">
        <v>0</v>
      </c>
      <c r="U34" s="32">
        <v>0</v>
      </c>
      <c r="V34" s="32">
        <f t="shared" si="1"/>
        <v>1185</v>
      </c>
      <c r="W34" s="32">
        <v>1308</v>
      </c>
      <c r="X34" s="20">
        <v>10707</v>
      </c>
    </row>
    <row r="35" spans="1:40" x14ac:dyDescent="0.25">
      <c r="A35" s="78" t="s">
        <v>8</v>
      </c>
      <c r="B35" s="88">
        <v>271</v>
      </c>
      <c r="C35" s="32"/>
      <c r="D35" s="20"/>
      <c r="E35" s="20">
        <v>263</v>
      </c>
      <c r="F35" s="20">
        <v>601</v>
      </c>
      <c r="G35" s="20">
        <v>211</v>
      </c>
      <c r="H35" s="20">
        <v>44</v>
      </c>
      <c r="I35" s="20">
        <v>21</v>
      </c>
      <c r="J35" s="28">
        <v>0</v>
      </c>
      <c r="K35" s="28">
        <f t="shared" si="0"/>
        <v>1411</v>
      </c>
      <c r="L35" s="169">
        <v>194</v>
      </c>
      <c r="M35" s="169">
        <v>14</v>
      </c>
      <c r="N35" s="32">
        <v>4067</v>
      </c>
      <c r="O35" s="142"/>
      <c r="P35" s="28">
        <v>70</v>
      </c>
      <c r="Q35" s="20">
        <v>42</v>
      </c>
      <c r="R35" s="32">
        <v>0</v>
      </c>
      <c r="S35" s="32">
        <v>1093</v>
      </c>
      <c r="T35" s="32">
        <v>0</v>
      </c>
      <c r="U35" s="32">
        <v>0</v>
      </c>
      <c r="V35" s="32">
        <f t="shared" si="1"/>
        <v>1205</v>
      </c>
      <c r="W35" s="32">
        <v>1322</v>
      </c>
      <c r="X35" s="20">
        <v>11986</v>
      </c>
    </row>
    <row r="36" spans="1:40" x14ac:dyDescent="0.25">
      <c r="A36" s="78" t="s">
        <v>9</v>
      </c>
      <c r="B36" s="88">
        <v>276</v>
      </c>
      <c r="C36" s="32"/>
      <c r="D36" s="20"/>
      <c r="E36" s="20">
        <v>257</v>
      </c>
      <c r="F36" s="20">
        <v>609</v>
      </c>
      <c r="G36" s="20">
        <v>210</v>
      </c>
      <c r="H36" s="20">
        <v>46</v>
      </c>
      <c r="I36" s="20">
        <v>20</v>
      </c>
      <c r="J36" s="28">
        <v>0</v>
      </c>
      <c r="K36" s="28">
        <f t="shared" si="0"/>
        <v>1418</v>
      </c>
      <c r="L36" s="169">
        <v>189</v>
      </c>
      <c r="M36" s="169">
        <v>12</v>
      </c>
      <c r="N36" s="32">
        <v>4095</v>
      </c>
      <c r="O36" s="142"/>
      <c r="P36" s="28">
        <v>69</v>
      </c>
      <c r="Q36" s="20">
        <v>44</v>
      </c>
      <c r="R36" s="32">
        <v>2</v>
      </c>
      <c r="S36" s="32">
        <v>1097</v>
      </c>
      <c r="T36" s="32">
        <v>0</v>
      </c>
      <c r="U36" s="32">
        <v>0</v>
      </c>
      <c r="V36" s="32">
        <f t="shared" si="1"/>
        <v>1212</v>
      </c>
      <c r="W36" s="32">
        <v>1328</v>
      </c>
      <c r="X36" s="20">
        <v>10987</v>
      </c>
    </row>
    <row r="37" spans="1:40" x14ac:dyDescent="0.25">
      <c r="A37" s="78" t="s">
        <v>10</v>
      </c>
      <c r="B37" s="88">
        <v>296</v>
      </c>
      <c r="C37" s="32"/>
      <c r="D37" s="20"/>
      <c r="E37" s="20">
        <v>262</v>
      </c>
      <c r="F37" s="20">
        <v>614</v>
      </c>
      <c r="G37" s="20">
        <v>211</v>
      </c>
      <c r="H37" s="20">
        <v>47</v>
      </c>
      <c r="I37" s="20">
        <v>18</v>
      </c>
      <c r="J37" s="28">
        <v>10</v>
      </c>
      <c r="K37" s="28">
        <f t="shared" si="0"/>
        <v>1458</v>
      </c>
      <c r="L37" s="169">
        <v>192</v>
      </c>
      <c r="M37" s="169">
        <v>13</v>
      </c>
      <c r="N37" s="32">
        <v>4141</v>
      </c>
      <c r="O37" s="142"/>
      <c r="P37" s="28">
        <v>66</v>
      </c>
      <c r="Q37" s="20">
        <v>48</v>
      </c>
      <c r="R37" s="32">
        <v>2</v>
      </c>
      <c r="S37" s="32">
        <v>1107</v>
      </c>
      <c r="T37" s="32">
        <v>0</v>
      </c>
      <c r="U37" s="32">
        <v>0</v>
      </c>
      <c r="V37" s="32">
        <f t="shared" si="1"/>
        <v>1223</v>
      </c>
      <c r="W37" s="32">
        <v>1321</v>
      </c>
      <c r="X37" s="20">
        <v>9793</v>
      </c>
    </row>
    <row r="38" spans="1:40" x14ac:dyDescent="0.25">
      <c r="A38" s="78" t="s">
        <v>11</v>
      </c>
      <c r="B38" s="88"/>
      <c r="C38" s="32"/>
      <c r="D38" s="20"/>
      <c r="E38" s="20"/>
      <c r="F38" s="20"/>
      <c r="G38" s="20"/>
      <c r="H38" s="20"/>
      <c r="I38" s="20"/>
      <c r="J38" s="28"/>
      <c r="K38" s="28"/>
      <c r="L38" s="169"/>
      <c r="M38" s="169"/>
      <c r="N38" s="32"/>
      <c r="O38" s="142"/>
      <c r="P38" s="28"/>
      <c r="Q38" s="20"/>
      <c r="R38" s="32"/>
      <c r="S38" s="32"/>
      <c r="T38" s="32"/>
      <c r="U38" s="32"/>
      <c r="V38" s="32"/>
      <c r="W38" s="32"/>
      <c r="X38" s="20"/>
    </row>
    <row r="39" spans="1:40" x14ac:dyDescent="0.25">
      <c r="A39" s="78" t="s">
        <v>12</v>
      </c>
      <c r="B39" s="88"/>
      <c r="C39" s="32"/>
      <c r="D39" s="20"/>
      <c r="E39" s="20"/>
      <c r="F39" s="20"/>
      <c r="G39" s="20"/>
      <c r="H39" s="20"/>
      <c r="I39" s="20"/>
      <c r="J39" s="28"/>
      <c r="K39" s="28"/>
      <c r="L39" s="169"/>
      <c r="M39" s="169"/>
      <c r="N39" s="32"/>
      <c r="O39" s="142"/>
      <c r="P39" s="28"/>
      <c r="Q39" s="20"/>
      <c r="R39" s="32"/>
      <c r="S39" s="32"/>
      <c r="T39" s="32"/>
      <c r="U39" s="32"/>
      <c r="V39" s="32"/>
      <c r="W39" s="32"/>
      <c r="X39" s="20"/>
    </row>
    <row r="40" spans="1:40" x14ac:dyDescent="0.25">
      <c r="A40" s="78" t="s">
        <v>13</v>
      </c>
      <c r="B40" s="88"/>
      <c r="C40" s="32"/>
      <c r="D40" s="20"/>
      <c r="E40" s="20"/>
      <c r="F40" s="20"/>
      <c r="G40" s="20"/>
      <c r="H40" s="20"/>
      <c r="I40" s="20"/>
      <c r="J40" s="28"/>
      <c r="K40" s="28"/>
      <c r="L40" s="169"/>
      <c r="M40" s="169"/>
      <c r="N40" s="32"/>
      <c r="O40" s="142"/>
      <c r="P40" s="28"/>
      <c r="Q40" s="20"/>
      <c r="R40" s="32"/>
      <c r="S40" s="32"/>
      <c r="T40" s="32"/>
      <c r="U40" s="32"/>
      <c r="V40" s="32"/>
      <c r="W40" s="32"/>
      <c r="X40" s="20"/>
    </row>
    <row r="41" spans="1:40" x14ac:dyDescent="0.25">
      <c r="A41" s="78" t="s">
        <v>14</v>
      </c>
      <c r="B41" s="88"/>
      <c r="C41" s="32"/>
      <c r="D41" s="20"/>
      <c r="E41" s="20"/>
      <c r="F41" s="20"/>
      <c r="G41" s="20"/>
      <c r="H41" s="20"/>
      <c r="I41" s="20"/>
      <c r="J41" s="28"/>
      <c r="K41" s="28"/>
      <c r="L41" s="169"/>
      <c r="M41" s="169"/>
      <c r="N41" s="32"/>
      <c r="O41" s="142"/>
      <c r="P41" s="28"/>
      <c r="Q41" s="20"/>
      <c r="R41" s="32"/>
      <c r="S41" s="32"/>
      <c r="T41" s="32"/>
      <c r="U41" s="32"/>
      <c r="V41" s="32"/>
      <c r="W41" s="32"/>
      <c r="X41" s="20"/>
    </row>
    <row r="42" spans="1:40" x14ac:dyDescent="0.25">
      <c r="A42" s="78" t="s">
        <v>15</v>
      </c>
      <c r="B42" s="88"/>
      <c r="C42" s="32"/>
      <c r="D42" s="20"/>
      <c r="E42" s="20"/>
      <c r="F42" s="20"/>
      <c r="G42" s="20"/>
      <c r="H42" s="20"/>
      <c r="I42" s="20"/>
      <c r="J42" s="28"/>
      <c r="K42" s="28"/>
      <c r="L42" s="169"/>
      <c r="M42" s="169"/>
      <c r="N42" s="32"/>
      <c r="O42" s="142"/>
      <c r="P42" s="28"/>
      <c r="Q42" s="20"/>
      <c r="R42" s="32"/>
      <c r="S42" s="32"/>
      <c r="T42" s="32"/>
      <c r="U42" s="32"/>
      <c r="V42" s="32"/>
      <c r="W42" s="32"/>
      <c r="X42" s="20"/>
    </row>
    <row r="43" spans="1:40" x14ac:dyDescent="0.25">
      <c r="A43" s="78" t="s">
        <v>16</v>
      </c>
      <c r="B43" s="88"/>
      <c r="C43" s="32"/>
      <c r="D43" s="20"/>
      <c r="E43" s="20"/>
      <c r="F43" s="20"/>
      <c r="G43" s="20"/>
      <c r="H43" s="20"/>
      <c r="I43" s="20"/>
      <c r="J43" s="28"/>
      <c r="K43" s="28"/>
      <c r="L43" s="169"/>
      <c r="M43" s="169"/>
      <c r="N43" s="32"/>
      <c r="O43" s="142"/>
      <c r="P43" s="28"/>
      <c r="Q43" s="20"/>
      <c r="R43" s="32"/>
      <c r="S43" s="32"/>
      <c r="T43" s="32"/>
      <c r="U43" s="32"/>
      <c r="V43" s="32"/>
      <c r="W43" s="32"/>
      <c r="X43" s="20"/>
    </row>
    <row r="44" spans="1:40" ht="13.8" thickBot="1" x14ac:dyDescent="0.3">
      <c r="A44" s="79" t="s">
        <v>17</v>
      </c>
      <c r="B44" s="96"/>
      <c r="C44" s="33"/>
      <c r="D44" s="22"/>
      <c r="E44" s="22"/>
      <c r="F44" s="22"/>
      <c r="G44" s="22"/>
      <c r="H44" s="22"/>
      <c r="I44" s="22"/>
      <c r="J44" s="29"/>
      <c r="K44" s="28"/>
      <c r="L44" s="178"/>
      <c r="M44" s="178"/>
      <c r="N44" s="33"/>
      <c r="O44" s="142"/>
      <c r="P44" s="151"/>
      <c r="Q44" s="152"/>
      <c r="R44" s="33"/>
      <c r="S44" s="33"/>
      <c r="T44" s="33"/>
      <c r="U44" s="33"/>
      <c r="V44" s="33"/>
      <c r="W44" s="33"/>
      <c r="X44" s="22"/>
    </row>
    <row r="45" spans="1:40" s="9" customFormat="1" ht="14.4" thickTop="1" thickBot="1" x14ac:dyDescent="0.3">
      <c r="A45" s="12" t="s">
        <v>46</v>
      </c>
      <c r="B45" s="155">
        <f>AVERAGE(B33:B44)</f>
        <v>266.60000000000002</v>
      </c>
      <c r="C45" s="49" t="e">
        <f t="shared" ref="C45:X45" si="2">AVERAGE(C33:C44)</f>
        <v>#DIV/0!</v>
      </c>
      <c r="D45" s="49" t="e">
        <f t="shared" si="2"/>
        <v>#DIV/0!</v>
      </c>
      <c r="E45" s="49">
        <f t="shared" si="2"/>
        <v>256.39999999999998</v>
      </c>
      <c r="F45" s="49">
        <f t="shared" si="2"/>
        <v>594.4</v>
      </c>
      <c r="G45" s="49">
        <f t="shared" si="2"/>
        <v>208.4</v>
      </c>
      <c r="H45" s="49">
        <f t="shared" si="2"/>
        <v>44.4</v>
      </c>
      <c r="I45" s="49">
        <f t="shared" si="2"/>
        <v>20.8</v>
      </c>
      <c r="J45" s="49">
        <f t="shared" si="2"/>
        <v>2</v>
      </c>
      <c r="K45" s="49">
        <f t="shared" si="2"/>
        <v>1393</v>
      </c>
      <c r="L45" s="163">
        <f t="shared" si="2"/>
        <v>186.8</v>
      </c>
      <c r="M45" s="163">
        <f t="shared" si="2"/>
        <v>13.2</v>
      </c>
      <c r="N45" s="49">
        <f>AVERAGE(N33:N44)</f>
        <v>4010.8</v>
      </c>
      <c r="O45" s="8"/>
      <c r="P45" s="49">
        <f>AVERAGE(P33:P44)</f>
        <v>68</v>
      </c>
      <c r="Q45" s="49">
        <f>AVERAGE(Q33:Q44)</f>
        <v>42</v>
      </c>
      <c r="R45" s="49">
        <f t="shared" ref="R45" si="3">AVERAGE(R33:R44)</f>
        <v>1.2</v>
      </c>
      <c r="S45" s="49">
        <f>AVERAGE(S33:S44)</f>
        <v>1088.4000000000001</v>
      </c>
      <c r="T45" s="49">
        <f t="shared" ref="T45:W45" si="4">AVERAGE(T33:T44)</f>
        <v>0</v>
      </c>
      <c r="U45" s="49">
        <f t="shared" si="4"/>
        <v>0</v>
      </c>
      <c r="V45" s="49">
        <f t="shared" si="4"/>
        <v>1199.5999999999999</v>
      </c>
      <c r="W45" s="49">
        <f t="shared" si="4"/>
        <v>1315.4</v>
      </c>
      <c r="X45" s="26">
        <f t="shared" si="2"/>
        <v>10921.8</v>
      </c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40" ht="40.200000000000003" thickTop="1" x14ac:dyDescent="0.25">
      <c r="C46" s="90"/>
      <c r="D46" s="90"/>
      <c r="E46" s="43" t="s">
        <v>22</v>
      </c>
      <c r="F46" s="44"/>
      <c r="G46" s="44">
        <v>1166</v>
      </c>
      <c r="H46" s="44" t="s">
        <v>23</v>
      </c>
      <c r="I46" s="45">
        <f>G46/K37</f>
        <v>0.79972565157750342</v>
      </c>
      <c r="J46" s="141"/>
      <c r="L46" s="50"/>
      <c r="O46" s="69"/>
      <c r="Q46" s="188" t="s">
        <v>94</v>
      </c>
      <c r="R46" s="190">
        <f>K37+V37</f>
        <v>2681</v>
      </c>
      <c r="S46" s="189" t="s">
        <v>95</v>
      </c>
      <c r="T46" s="191">
        <f>SUM(W37,N37)</f>
        <v>5462</v>
      </c>
      <c r="Y46" s="2"/>
      <c r="Z46" s="70"/>
      <c r="AM46"/>
      <c r="AN46"/>
    </row>
    <row r="47" spans="1:40" x14ac:dyDescent="0.25">
      <c r="H47" s="7"/>
    </row>
    <row r="48" spans="1:40" x14ac:dyDescent="0.2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106"/>
      <c r="U48" s="106"/>
      <c r="V48" s="106"/>
      <c r="W48" s="106"/>
      <c r="X48" s="106"/>
    </row>
    <row r="49" spans="1:24" x14ac:dyDescent="0.25">
      <c r="A49" s="225"/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106"/>
      <c r="U49" s="106"/>
      <c r="V49" s="106"/>
      <c r="W49" s="106"/>
      <c r="X49" s="106"/>
    </row>
  </sheetData>
  <mergeCells count="2">
    <mergeCell ref="A48:S48"/>
    <mergeCell ref="A49:S49"/>
  </mergeCells>
  <phoneticPr fontId="0" type="noConversion"/>
  <printOptions horizontalCentered="1" verticalCentered="1"/>
  <pageMargins left="0.25" right="0.25" top="0.79" bottom="0.25" header="0.33" footer="0.24"/>
  <pageSetup scale="69" fitToHeight="0" orientation="landscape" r:id="rId1"/>
  <headerFooter alignWithMargins="0">
    <oddHeader>&amp;C&amp;"Arial,Italic"&amp;14YMCA of Greater Fort Wayne
Membership Statistics
Caylor-Nickel Branch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C48"/>
  <sheetViews>
    <sheetView topLeftCell="A4" zoomScale="85" zoomScaleNormal="85" workbookViewId="0">
      <selection activeCell="K46" sqref="K46"/>
    </sheetView>
  </sheetViews>
  <sheetFormatPr defaultColWidth="12.5546875" defaultRowHeight="13.2" x14ac:dyDescent="0.25"/>
  <cols>
    <col min="1" max="1" width="13.5546875" style="4" bestFit="1" customWidth="1"/>
    <col min="2" max="2" width="8" style="90" bestFit="1" customWidth="1"/>
    <col min="3" max="3" width="9.33203125" style="2" hidden="1" customWidth="1"/>
    <col min="4" max="4" width="8" style="2" hidden="1" customWidth="1"/>
    <col min="5" max="5" width="5.6640625" style="2" bestFit="1" customWidth="1"/>
    <col min="6" max="6" width="11" style="2" bestFit="1" customWidth="1"/>
    <col min="7" max="7" width="7" style="2" bestFit="1" customWidth="1"/>
    <col min="8" max="9" width="7.6640625" style="2" bestFit="1" customWidth="1"/>
    <col min="10" max="10" width="9.5546875" style="2" customWidth="1"/>
    <col min="11" max="11" width="7.33203125" style="2" bestFit="1" customWidth="1"/>
    <col min="12" max="12" width="6.33203125" style="2" bestFit="1" customWidth="1"/>
    <col min="13" max="13" width="7.6640625" style="2" customWidth="1"/>
    <col min="14" max="14" width="5.6640625" style="2" bestFit="1" customWidth="1"/>
    <col min="15" max="15" width="6.6640625" style="2" customWidth="1"/>
    <col min="16" max="16" width="7.44140625" style="2" customWidth="1"/>
    <col min="17" max="17" width="6.33203125" style="2" customWidth="1"/>
    <col min="18" max="18" width="9.6640625" style="2" customWidth="1"/>
    <col min="19" max="19" width="2" style="2" customWidth="1"/>
    <col min="20" max="20" width="7.44140625" style="2" bestFit="1" customWidth="1"/>
    <col min="21" max="21" width="10.5546875" style="2" customWidth="1"/>
    <col min="22" max="22" width="6.6640625" style="2" bestFit="1" customWidth="1"/>
    <col min="23" max="23" width="12.109375" style="2" customWidth="1"/>
    <col min="24" max="24" width="7.5546875" style="2" bestFit="1" customWidth="1"/>
    <col min="25" max="25" width="10.6640625" style="2" customWidth="1"/>
    <col min="26" max="26" width="11.6640625" style="2" customWidth="1"/>
    <col min="27" max="27" width="10.6640625" style="2" customWidth="1"/>
    <col min="28" max="28" width="10.88671875" style="2" bestFit="1" customWidth="1"/>
    <col min="29" max="16384" width="12.5546875" style="1"/>
  </cols>
  <sheetData>
    <row r="1" spans="1:28" s="5" customFormat="1" ht="39.6" x14ac:dyDescent="0.25">
      <c r="A1" s="77">
        <v>2021</v>
      </c>
      <c r="B1" s="87">
        <v>188</v>
      </c>
      <c r="C1" s="41" t="s">
        <v>20</v>
      </c>
      <c r="D1" s="17" t="s">
        <v>0</v>
      </c>
      <c r="E1" s="17" t="s">
        <v>1</v>
      </c>
      <c r="F1" s="17" t="s">
        <v>56</v>
      </c>
      <c r="G1" s="17" t="s">
        <v>57</v>
      </c>
      <c r="H1" s="17" t="s">
        <v>21</v>
      </c>
      <c r="I1" s="17" t="s">
        <v>58</v>
      </c>
      <c r="J1" s="40" t="s">
        <v>65</v>
      </c>
      <c r="K1" s="40" t="s">
        <v>66</v>
      </c>
      <c r="L1" s="131" t="s">
        <v>67</v>
      </c>
      <c r="M1" s="168" t="s">
        <v>73</v>
      </c>
      <c r="N1" s="131" t="s">
        <v>18</v>
      </c>
      <c r="O1" s="131" t="s">
        <v>74</v>
      </c>
      <c r="P1" s="131" t="s">
        <v>75</v>
      </c>
      <c r="Q1" s="132" t="s">
        <v>76</v>
      </c>
      <c r="R1" s="17" t="s">
        <v>5</v>
      </c>
      <c r="S1" s="156"/>
      <c r="T1" s="41" t="s">
        <v>68</v>
      </c>
      <c r="U1" s="41" t="s">
        <v>49</v>
      </c>
      <c r="V1" s="41" t="s">
        <v>63</v>
      </c>
      <c r="W1" s="17" t="s">
        <v>91</v>
      </c>
      <c r="X1" s="41" t="s">
        <v>69</v>
      </c>
      <c r="Y1" s="41" t="s">
        <v>77</v>
      </c>
      <c r="Z1" s="41" t="s">
        <v>71</v>
      </c>
      <c r="AA1" s="41" t="s">
        <v>64</v>
      </c>
      <c r="AB1" s="17" t="s">
        <v>48</v>
      </c>
    </row>
    <row r="2" spans="1:28" x14ac:dyDescent="0.25">
      <c r="A2" s="78" t="s">
        <v>6</v>
      </c>
      <c r="B2" s="88">
        <v>247</v>
      </c>
      <c r="C2" s="32"/>
      <c r="D2" s="20"/>
      <c r="E2" s="20">
        <v>649</v>
      </c>
      <c r="F2" s="20">
        <v>867</v>
      </c>
      <c r="G2" s="20">
        <v>484</v>
      </c>
      <c r="H2" s="20">
        <v>87</v>
      </c>
      <c r="I2" s="20">
        <v>28</v>
      </c>
      <c r="J2" s="28">
        <v>0</v>
      </c>
      <c r="K2" s="28">
        <v>2362</v>
      </c>
      <c r="L2" s="169">
        <v>975</v>
      </c>
      <c r="M2" s="166">
        <v>21</v>
      </c>
      <c r="N2" s="169">
        <v>395</v>
      </c>
      <c r="O2" s="169">
        <v>56</v>
      </c>
      <c r="P2" s="169">
        <v>7</v>
      </c>
      <c r="Q2" s="180">
        <v>17</v>
      </c>
      <c r="R2" s="20">
        <v>6537</v>
      </c>
      <c r="S2" s="157"/>
      <c r="T2" s="32">
        <v>217</v>
      </c>
      <c r="U2" s="32">
        <v>31</v>
      </c>
      <c r="V2" s="32">
        <v>1</v>
      </c>
      <c r="W2" s="32">
        <v>1480</v>
      </c>
      <c r="X2" s="32">
        <v>0</v>
      </c>
      <c r="Y2" s="32">
        <v>0</v>
      </c>
      <c r="Z2" s="32">
        <v>1729</v>
      </c>
      <c r="AA2" s="32">
        <v>1959</v>
      </c>
      <c r="AB2" s="20">
        <v>13667</v>
      </c>
    </row>
    <row r="3" spans="1:28" x14ac:dyDescent="0.25">
      <c r="A3" s="78" t="s">
        <v>7</v>
      </c>
      <c r="B3" s="88">
        <v>244</v>
      </c>
      <c r="C3" s="32"/>
      <c r="D3" s="20"/>
      <c r="E3" s="20">
        <v>616</v>
      </c>
      <c r="F3" s="20">
        <v>849</v>
      </c>
      <c r="G3" s="20">
        <v>478</v>
      </c>
      <c r="H3" s="20">
        <v>84</v>
      </c>
      <c r="I3" s="20">
        <v>29</v>
      </c>
      <c r="J3" s="28">
        <v>0</v>
      </c>
      <c r="K3" s="28">
        <v>2300</v>
      </c>
      <c r="L3" s="169">
        <v>945</v>
      </c>
      <c r="M3" s="166">
        <v>20</v>
      </c>
      <c r="N3" s="169">
        <v>392</v>
      </c>
      <c r="O3" s="169">
        <v>60</v>
      </c>
      <c r="P3" s="169">
        <v>7</v>
      </c>
      <c r="Q3" s="180">
        <v>18</v>
      </c>
      <c r="R3" s="20">
        <v>6435</v>
      </c>
      <c r="S3" s="157"/>
      <c r="T3" s="32">
        <v>218</v>
      </c>
      <c r="U3" s="32">
        <v>35</v>
      </c>
      <c r="V3" s="32">
        <v>1</v>
      </c>
      <c r="W3" s="32">
        <v>1483</v>
      </c>
      <c r="X3" s="32">
        <v>0</v>
      </c>
      <c r="Y3" s="32">
        <v>0</v>
      </c>
      <c r="Z3" s="32">
        <v>1737</v>
      </c>
      <c r="AA3" s="32">
        <v>1980</v>
      </c>
      <c r="AB3" s="20">
        <v>12465</v>
      </c>
    </row>
    <row r="4" spans="1:28" x14ac:dyDescent="0.25">
      <c r="A4" s="78" t="s">
        <v>8</v>
      </c>
      <c r="B4" s="88">
        <v>245</v>
      </c>
      <c r="C4" s="32"/>
      <c r="D4" s="20"/>
      <c r="E4" s="20">
        <v>638</v>
      </c>
      <c r="F4" s="20">
        <v>863</v>
      </c>
      <c r="G4" s="20">
        <v>495</v>
      </c>
      <c r="H4" s="20">
        <v>78</v>
      </c>
      <c r="I4" s="20">
        <v>29</v>
      </c>
      <c r="J4" s="28">
        <v>0</v>
      </c>
      <c r="K4" s="28">
        <v>2348</v>
      </c>
      <c r="L4" s="169">
        <v>975</v>
      </c>
      <c r="M4" s="166">
        <v>18</v>
      </c>
      <c r="N4" s="169">
        <v>398</v>
      </c>
      <c r="O4" s="169">
        <v>63</v>
      </c>
      <c r="P4" s="169">
        <v>7</v>
      </c>
      <c r="Q4" s="180">
        <v>21</v>
      </c>
      <c r="R4" s="20">
        <v>6564</v>
      </c>
      <c r="S4" s="157"/>
      <c r="T4" s="32">
        <v>226</v>
      </c>
      <c r="U4" s="32">
        <v>36</v>
      </c>
      <c r="V4" s="32">
        <v>4</v>
      </c>
      <c r="W4" s="32">
        <v>1491</v>
      </c>
      <c r="X4" s="32">
        <v>0</v>
      </c>
      <c r="Y4" s="32">
        <v>0</v>
      </c>
      <c r="Z4" s="32">
        <v>1757</v>
      </c>
      <c r="AA4" s="32">
        <v>2003</v>
      </c>
      <c r="AB4" s="20">
        <v>14377</v>
      </c>
    </row>
    <row r="5" spans="1:28" x14ac:dyDescent="0.25">
      <c r="A5" s="78" t="s">
        <v>9</v>
      </c>
      <c r="B5" s="88">
        <v>242</v>
      </c>
      <c r="C5" s="32"/>
      <c r="D5" s="20"/>
      <c r="E5" s="20">
        <v>641</v>
      </c>
      <c r="F5" s="20">
        <v>858</v>
      </c>
      <c r="G5" s="20">
        <v>520</v>
      </c>
      <c r="H5" s="20">
        <v>76</v>
      </c>
      <c r="I5" s="20">
        <v>28</v>
      </c>
      <c r="J5" s="28">
        <v>0</v>
      </c>
      <c r="K5" s="28">
        <v>2365</v>
      </c>
      <c r="L5" s="169">
        <v>1006</v>
      </c>
      <c r="M5" s="166">
        <v>15</v>
      </c>
      <c r="N5" s="169">
        <v>418</v>
      </c>
      <c r="O5" s="169">
        <v>62</v>
      </c>
      <c r="P5" s="169">
        <v>6</v>
      </c>
      <c r="Q5" s="180">
        <v>26</v>
      </c>
      <c r="R5" s="20">
        <v>6605</v>
      </c>
      <c r="S5" s="157"/>
      <c r="T5" s="32">
        <v>226</v>
      </c>
      <c r="U5" s="32">
        <v>36</v>
      </c>
      <c r="V5" s="32">
        <v>4</v>
      </c>
      <c r="W5" s="32">
        <v>1496</v>
      </c>
      <c r="X5" s="32">
        <v>0</v>
      </c>
      <c r="Y5" s="32">
        <v>0</v>
      </c>
      <c r="Z5" s="32">
        <v>1762</v>
      </c>
      <c r="AA5" s="32">
        <v>2030</v>
      </c>
      <c r="AB5" s="20">
        <v>12812</v>
      </c>
    </row>
    <row r="6" spans="1:28" x14ac:dyDescent="0.25">
      <c r="A6" s="78" t="s">
        <v>10</v>
      </c>
      <c r="B6" s="88">
        <v>245</v>
      </c>
      <c r="C6" s="32"/>
      <c r="D6" s="20"/>
      <c r="E6" s="20">
        <v>671</v>
      </c>
      <c r="F6" s="20">
        <v>862</v>
      </c>
      <c r="G6" s="20">
        <v>512</v>
      </c>
      <c r="H6" s="20">
        <v>76</v>
      </c>
      <c r="I6" s="20">
        <v>29</v>
      </c>
      <c r="J6" s="28">
        <v>3</v>
      </c>
      <c r="K6" s="28">
        <v>2398</v>
      </c>
      <c r="L6" s="169">
        <v>995</v>
      </c>
      <c r="M6" s="166">
        <v>17</v>
      </c>
      <c r="N6" s="169">
        <v>428</v>
      </c>
      <c r="O6" s="169">
        <v>61</v>
      </c>
      <c r="P6" s="169">
        <v>6</v>
      </c>
      <c r="Q6" s="180">
        <v>22</v>
      </c>
      <c r="R6" s="20">
        <v>6655</v>
      </c>
      <c r="S6" s="157"/>
      <c r="T6" s="32">
        <v>213</v>
      </c>
      <c r="U6" s="32">
        <v>36</v>
      </c>
      <c r="V6" s="32">
        <v>1</v>
      </c>
      <c r="W6" s="32">
        <v>1515</v>
      </c>
      <c r="X6" s="32">
        <v>0</v>
      </c>
      <c r="Y6" s="32">
        <v>0</v>
      </c>
      <c r="Z6" s="32">
        <v>1765</v>
      </c>
      <c r="AA6" s="32">
        <v>1978</v>
      </c>
      <c r="AB6" s="20">
        <v>12762</v>
      </c>
    </row>
    <row r="7" spans="1:28" x14ac:dyDescent="0.25">
      <c r="A7" s="78" t="s">
        <v>11</v>
      </c>
      <c r="B7" s="88">
        <v>265</v>
      </c>
      <c r="C7" s="32"/>
      <c r="D7" s="20"/>
      <c r="E7" s="20">
        <v>684</v>
      </c>
      <c r="F7" s="20">
        <v>885</v>
      </c>
      <c r="G7" s="20">
        <v>527</v>
      </c>
      <c r="H7" s="20">
        <v>77</v>
      </c>
      <c r="I7" s="20">
        <v>29</v>
      </c>
      <c r="J7" s="28">
        <v>4</v>
      </c>
      <c r="K7" s="28">
        <v>2471</v>
      </c>
      <c r="L7" s="169">
        <v>1044</v>
      </c>
      <c r="M7" s="166">
        <v>17</v>
      </c>
      <c r="N7" s="169">
        <v>446</v>
      </c>
      <c r="O7" s="169">
        <v>64</v>
      </c>
      <c r="P7" s="169">
        <v>5</v>
      </c>
      <c r="Q7" s="180">
        <v>21</v>
      </c>
      <c r="R7" s="20">
        <v>6964</v>
      </c>
      <c r="S7" s="157"/>
      <c r="T7" s="32">
        <v>216</v>
      </c>
      <c r="U7" s="32">
        <v>37</v>
      </c>
      <c r="V7" s="32">
        <v>4</v>
      </c>
      <c r="W7" s="32">
        <v>1535</v>
      </c>
      <c r="X7" s="32">
        <v>0</v>
      </c>
      <c r="Y7" s="32">
        <v>0</v>
      </c>
      <c r="Z7" s="32">
        <v>1792</v>
      </c>
      <c r="AA7" s="32">
        <v>2048</v>
      </c>
      <c r="AB7" s="20">
        <v>13759</v>
      </c>
    </row>
    <row r="8" spans="1:28" x14ac:dyDescent="0.25">
      <c r="A8" s="78" t="s">
        <v>12</v>
      </c>
      <c r="B8" s="88">
        <v>242</v>
      </c>
      <c r="C8" s="32"/>
      <c r="D8" s="20"/>
      <c r="E8" s="20">
        <v>677</v>
      </c>
      <c r="F8" s="20">
        <v>861</v>
      </c>
      <c r="G8" s="20">
        <v>531</v>
      </c>
      <c r="H8" s="20">
        <v>74</v>
      </c>
      <c r="I8" s="20">
        <v>29</v>
      </c>
      <c r="J8" s="28">
        <v>4</v>
      </c>
      <c r="K8" s="28">
        <v>2418</v>
      </c>
      <c r="L8" s="169">
        <v>1006</v>
      </c>
      <c r="M8" s="166">
        <v>16</v>
      </c>
      <c r="N8" s="169">
        <v>452</v>
      </c>
      <c r="O8" s="169">
        <v>68</v>
      </c>
      <c r="P8" s="169">
        <v>5</v>
      </c>
      <c r="Q8" s="180">
        <v>18</v>
      </c>
      <c r="R8" s="20">
        <v>6791</v>
      </c>
      <c r="S8" s="157"/>
      <c r="T8" s="32">
        <v>220</v>
      </c>
      <c r="U8" s="32">
        <v>38</v>
      </c>
      <c r="V8" s="32">
        <v>6</v>
      </c>
      <c r="W8" s="32">
        <v>1558</v>
      </c>
      <c r="X8" s="32">
        <v>0</v>
      </c>
      <c r="Y8" s="32">
        <v>0</v>
      </c>
      <c r="Z8" s="32">
        <v>1822</v>
      </c>
      <c r="AA8" s="32">
        <v>2068</v>
      </c>
      <c r="AB8" s="20">
        <v>13448</v>
      </c>
    </row>
    <row r="9" spans="1:28" x14ac:dyDescent="0.25">
      <c r="A9" s="78" t="s">
        <v>13</v>
      </c>
      <c r="B9" s="88">
        <v>226</v>
      </c>
      <c r="C9" s="32"/>
      <c r="D9" s="20"/>
      <c r="E9" s="20">
        <v>679</v>
      </c>
      <c r="F9" s="20">
        <v>844</v>
      </c>
      <c r="G9" s="20">
        <v>512</v>
      </c>
      <c r="H9" s="20">
        <v>75</v>
      </c>
      <c r="I9" s="20">
        <v>29</v>
      </c>
      <c r="J9" s="28">
        <v>0</v>
      </c>
      <c r="K9" s="28">
        <v>2365</v>
      </c>
      <c r="L9" s="169">
        <v>991</v>
      </c>
      <c r="M9" s="166">
        <v>15</v>
      </c>
      <c r="N9" s="169">
        <v>451</v>
      </c>
      <c r="O9" s="169">
        <v>66</v>
      </c>
      <c r="P9" s="169">
        <v>5</v>
      </c>
      <c r="Q9" s="180">
        <v>18</v>
      </c>
      <c r="R9" s="20">
        <v>6626</v>
      </c>
      <c r="S9" s="157"/>
      <c r="T9" s="32">
        <v>228</v>
      </c>
      <c r="U9" s="32">
        <v>7</v>
      </c>
      <c r="V9" s="32">
        <v>6</v>
      </c>
      <c r="W9" s="32">
        <v>1547</v>
      </c>
      <c r="X9" s="32">
        <v>0</v>
      </c>
      <c r="Y9" s="32">
        <v>0</v>
      </c>
      <c r="Z9" s="32">
        <v>1788</v>
      </c>
      <c r="AA9" s="32">
        <v>2051</v>
      </c>
      <c r="AB9" s="20">
        <v>13075</v>
      </c>
    </row>
    <row r="10" spans="1:28" x14ac:dyDescent="0.25">
      <c r="A10" s="78" t="s">
        <v>14</v>
      </c>
      <c r="B10" s="88">
        <v>223</v>
      </c>
      <c r="C10" s="32"/>
      <c r="D10" s="20"/>
      <c r="E10" s="20">
        <v>663</v>
      </c>
      <c r="F10" s="20">
        <v>870</v>
      </c>
      <c r="G10" s="20">
        <v>515</v>
      </c>
      <c r="H10" s="20">
        <v>79</v>
      </c>
      <c r="I10" s="20">
        <v>28</v>
      </c>
      <c r="J10" s="28">
        <v>0</v>
      </c>
      <c r="K10" s="28">
        <v>2378</v>
      </c>
      <c r="L10" s="169">
        <v>974</v>
      </c>
      <c r="M10" s="166">
        <v>17</v>
      </c>
      <c r="N10" s="169">
        <v>455</v>
      </c>
      <c r="O10" s="169">
        <v>66</v>
      </c>
      <c r="P10" s="169">
        <v>5</v>
      </c>
      <c r="Q10" s="180">
        <v>20</v>
      </c>
      <c r="R10" s="20">
        <v>6722</v>
      </c>
      <c r="S10" s="157"/>
      <c r="T10" s="32">
        <v>223</v>
      </c>
      <c r="U10" s="32">
        <v>17</v>
      </c>
      <c r="V10" s="32">
        <v>6</v>
      </c>
      <c r="W10" s="32">
        <v>1572</v>
      </c>
      <c r="X10" s="32">
        <v>0</v>
      </c>
      <c r="Y10" s="32">
        <v>0</v>
      </c>
      <c r="Z10" s="32">
        <v>1818</v>
      </c>
      <c r="AA10" s="32">
        <v>2090</v>
      </c>
      <c r="AB10" s="20">
        <v>12517</v>
      </c>
    </row>
    <row r="11" spans="1:28" x14ac:dyDescent="0.25">
      <c r="A11" s="78" t="s">
        <v>15</v>
      </c>
      <c r="B11" s="88">
        <v>223</v>
      </c>
      <c r="C11" s="32"/>
      <c r="D11" s="20"/>
      <c r="E11" s="20">
        <v>686</v>
      </c>
      <c r="F11" s="20">
        <v>861</v>
      </c>
      <c r="G11" s="20">
        <v>515</v>
      </c>
      <c r="H11" s="20">
        <v>79</v>
      </c>
      <c r="I11" s="20">
        <v>30</v>
      </c>
      <c r="J11" s="28">
        <v>0</v>
      </c>
      <c r="K11" s="28">
        <v>2394</v>
      </c>
      <c r="L11" s="169">
        <v>965</v>
      </c>
      <c r="M11" s="166">
        <v>17</v>
      </c>
      <c r="N11" s="169">
        <v>450</v>
      </c>
      <c r="O11" s="169">
        <v>65</v>
      </c>
      <c r="P11" s="169">
        <v>4</v>
      </c>
      <c r="Q11" s="180">
        <v>21</v>
      </c>
      <c r="R11" s="20">
        <v>6730</v>
      </c>
      <c r="S11" s="157"/>
      <c r="T11" s="32">
        <v>202</v>
      </c>
      <c r="U11" s="32">
        <v>23</v>
      </c>
      <c r="V11" s="32">
        <v>1</v>
      </c>
      <c r="W11" s="32">
        <v>1586</v>
      </c>
      <c r="X11" s="32">
        <v>0</v>
      </c>
      <c r="Y11" s="32">
        <v>0</v>
      </c>
      <c r="Z11" s="32">
        <v>1812</v>
      </c>
      <c r="AA11" s="32">
        <v>2059</v>
      </c>
      <c r="AB11" s="20">
        <v>13920</v>
      </c>
    </row>
    <row r="12" spans="1:28" x14ac:dyDescent="0.25">
      <c r="A12" s="78" t="s">
        <v>16</v>
      </c>
      <c r="B12" s="88">
        <v>237</v>
      </c>
      <c r="C12" s="32"/>
      <c r="D12" s="20"/>
      <c r="E12" s="20">
        <v>678</v>
      </c>
      <c r="F12" s="20">
        <v>864</v>
      </c>
      <c r="G12" s="20">
        <v>517</v>
      </c>
      <c r="H12" s="20">
        <v>79</v>
      </c>
      <c r="I12" s="20">
        <v>29</v>
      </c>
      <c r="J12" s="28">
        <v>0</v>
      </c>
      <c r="K12" s="28">
        <v>2404</v>
      </c>
      <c r="L12" s="169">
        <v>1005</v>
      </c>
      <c r="M12" s="166">
        <v>16</v>
      </c>
      <c r="N12" s="169">
        <v>460</v>
      </c>
      <c r="O12" s="169">
        <v>70</v>
      </c>
      <c r="P12" s="169">
        <v>3</v>
      </c>
      <c r="Q12" s="180">
        <v>23</v>
      </c>
      <c r="R12" s="20">
        <v>6763</v>
      </c>
      <c r="S12" s="157"/>
      <c r="T12" s="32">
        <v>207</v>
      </c>
      <c r="U12" s="32">
        <v>29</v>
      </c>
      <c r="V12" s="32">
        <v>7</v>
      </c>
      <c r="W12" s="32">
        <v>1606</v>
      </c>
      <c r="X12" s="32">
        <v>0</v>
      </c>
      <c r="Y12" s="32">
        <v>0</v>
      </c>
      <c r="Z12" s="32">
        <v>1849</v>
      </c>
      <c r="AA12" s="32">
        <v>2104</v>
      </c>
      <c r="AB12" s="20">
        <v>13953</v>
      </c>
    </row>
    <row r="13" spans="1:28" x14ac:dyDescent="0.25">
      <c r="A13" s="79" t="s">
        <v>17</v>
      </c>
      <c r="B13" s="96">
        <v>228</v>
      </c>
      <c r="C13" s="33"/>
      <c r="D13" s="22"/>
      <c r="E13" s="22">
        <v>667</v>
      </c>
      <c r="F13" s="22">
        <v>857</v>
      </c>
      <c r="G13" s="22">
        <v>487</v>
      </c>
      <c r="H13" s="22">
        <v>79</v>
      </c>
      <c r="I13" s="22">
        <v>28</v>
      </c>
      <c r="J13" s="29">
        <v>0</v>
      </c>
      <c r="K13" s="29">
        <v>2346</v>
      </c>
      <c r="L13" s="171">
        <v>965</v>
      </c>
      <c r="M13" s="167">
        <v>15</v>
      </c>
      <c r="N13" s="171">
        <v>441</v>
      </c>
      <c r="O13" s="171">
        <v>67</v>
      </c>
      <c r="P13" s="171">
        <v>3</v>
      </c>
      <c r="Q13" s="181">
        <v>21</v>
      </c>
      <c r="R13" s="22">
        <v>6603</v>
      </c>
      <c r="S13" s="157"/>
      <c r="T13" s="33">
        <v>204</v>
      </c>
      <c r="U13" s="33">
        <v>32</v>
      </c>
      <c r="V13" s="33">
        <v>6</v>
      </c>
      <c r="W13" s="33">
        <v>1602</v>
      </c>
      <c r="X13" s="33">
        <v>0</v>
      </c>
      <c r="Y13" s="33">
        <v>0</v>
      </c>
      <c r="Z13" s="33">
        <v>1844</v>
      </c>
      <c r="AA13" s="33">
        <v>2090</v>
      </c>
      <c r="AB13" s="22">
        <v>14148</v>
      </c>
    </row>
    <row r="14" spans="1:28" ht="13.8" thickBot="1" x14ac:dyDescent="0.3">
      <c r="A14" s="217" t="s">
        <v>93</v>
      </c>
      <c r="B14" s="219">
        <v>238.91666666666666</v>
      </c>
      <c r="C14" s="142"/>
      <c r="D14" s="142"/>
      <c r="E14" s="142">
        <v>662.41666666666663</v>
      </c>
      <c r="F14" s="142">
        <v>861.75</v>
      </c>
      <c r="G14" s="142">
        <v>507.75</v>
      </c>
      <c r="H14" s="142">
        <v>78.583333333333329</v>
      </c>
      <c r="I14" s="142">
        <v>28.75</v>
      </c>
      <c r="J14" s="142">
        <v>0.91666666666666663</v>
      </c>
      <c r="K14" s="142">
        <v>2379.0833333333335</v>
      </c>
      <c r="L14" s="220">
        <v>987.16666666666663</v>
      </c>
      <c r="M14" s="220">
        <v>17</v>
      </c>
      <c r="N14" s="220">
        <v>432.16666666666669</v>
      </c>
      <c r="O14" s="220">
        <v>64</v>
      </c>
      <c r="P14" s="220">
        <v>5.25</v>
      </c>
      <c r="Q14" s="220">
        <v>20.5</v>
      </c>
      <c r="R14" s="142">
        <v>6666.25</v>
      </c>
      <c r="S14" s="142"/>
      <c r="T14" s="142">
        <v>216.66666666666666</v>
      </c>
      <c r="U14" s="142">
        <v>29.75</v>
      </c>
      <c r="V14" s="142">
        <v>3.9166666666666665</v>
      </c>
      <c r="W14" s="142">
        <v>1539.25</v>
      </c>
      <c r="X14" s="142">
        <v>0</v>
      </c>
      <c r="Y14" s="142">
        <v>0</v>
      </c>
      <c r="Z14" s="142">
        <v>1789.5833333333333</v>
      </c>
      <c r="AA14" s="142">
        <v>2038.3333333333333</v>
      </c>
      <c r="AB14" s="142">
        <v>13408.583333333334</v>
      </c>
    </row>
    <row r="15" spans="1:28" ht="14.4" thickTop="1" thickBot="1" x14ac:dyDescent="0.3">
      <c r="A15" s="111" t="s">
        <v>92</v>
      </c>
      <c r="B15" s="112">
        <v>263.58333333333331</v>
      </c>
      <c r="C15" s="102"/>
      <c r="D15" s="102"/>
      <c r="E15" s="102">
        <v>685.5</v>
      </c>
      <c r="F15" s="102">
        <v>996.08333333333337</v>
      </c>
      <c r="G15" s="102">
        <v>540.5</v>
      </c>
      <c r="H15" s="102">
        <v>101.58333333333333</v>
      </c>
      <c r="I15" s="102">
        <v>33.25</v>
      </c>
      <c r="J15" s="102">
        <v>0.58333333333333337</v>
      </c>
      <c r="K15" s="102">
        <v>2621.0833333333335</v>
      </c>
      <c r="L15" s="137">
        <v>1090</v>
      </c>
      <c r="M15" s="137">
        <v>26.416666666666668</v>
      </c>
      <c r="N15" s="137">
        <v>460.91666666666669</v>
      </c>
      <c r="O15" s="137">
        <v>75.083333333333329</v>
      </c>
      <c r="P15" s="137">
        <v>9.6666666666666661</v>
      </c>
      <c r="Q15" s="137">
        <v>23</v>
      </c>
      <c r="R15" s="102">
        <v>7456.5</v>
      </c>
      <c r="S15" s="102"/>
      <c r="T15" s="102">
        <v>252.41666666666666</v>
      </c>
      <c r="U15" s="102">
        <v>34.416666666666664</v>
      </c>
      <c r="V15" s="102">
        <v>2.5</v>
      </c>
      <c r="W15" s="102">
        <v>1471</v>
      </c>
      <c r="X15" s="102">
        <v>0</v>
      </c>
      <c r="Y15" s="102">
        <v>0</v>
      </c>
      <c r="Z15" s="102">
        <v>1760.3333333333333</v>
      </c>
      <c r="AA15" s="102">
        <v>2034</v>
      </c>
      <c r="AB15" s="102">
        <v>11384</v>
      </c>
    </row>
    <row r="16" spans="1:28" ht="14.4" thickTop="1" thickBot="1" x14ac:dyDescent="0.3">
      <c r="A16" s="111" t="s">
        <v>89</v>
      </c>
      <c r="B16" s="112">
        <v>303.33333333333331</v>
      </c>
      <c r="C16" s="102"/>
      <c r="D16" s="102"/>
      <c r="E16" s="102">
        <v>725.91666666666663</v>
      </c>
      <c r="F16" s="102">
        <v>1193.0833333333333</v>
      </c>
      <c r="G16" s="102">
        <v>647.83333333333337</v>
      </c>
      <c r="H16" s="102">
        <v>133.33333333333334</v>
      </c>
      <c r="I16" s="102">
        <v>39.333333333333336</v>
      </c>
      <c r="J16" s="102">
        <v>2</v>
      </c>
      <c r="K16" s="102">
        <v>3044.8333333333335</v>
      </c>
      <c r="L16" s="137">
        <v>1252.5833333333333</v>
      </c>
      <c r="M16" s="137">
        <v>40.833333333333336</v>
      </c>
      <c r="N16" s="137">
        <v>495.66666666666669</v>
      </c>
      <c r="O16" s="137">
        <v>91.333333333333329</v>
      </c>
      <c r="P16" s="137">
        <v>13.666666666666666</v>
      </c>
      <c r="Q16" s="137">
        <v>21.666666666666668</v>
      </c>
      <c r="R16" s="102">
        <v>8942.25</v>
      </c>
      <c r="S16" s="102"/>
      <c r="T16" s="102">
        <v>279.91666666666669</v>
      </c>
      <c r="U16" s="102">
        <v>41.333333333333336</v>
      </c>
      <c r="V16" s="102">
        <v>1.6666666666666667</v>
      </c>
      <c r="W16" s="102">
        <v>1370.8333333333333</v>
      </c>
      <c r="X16" s="102">
        <v>0.33333333333333331</v>
      </c>
      <c r="Y16" s="102">
        <v>5.166666666666667</v>
      </c>
      <c r="Z16" s="102">
        <v>1699.25</v>
      </c>
      <c r="AA16" s="102">
        <v>2004.3333333333333</v>
      </c>
      <c r="AB16" s="102">
        <v>19986.666666666668</v>
      </c>
    </row>
    <row r="17" spans="1:28" ht="14.4" hidden="1" thickTop="1" thickBot="1" x14ac:dyDescent="0.3">
      <c r="A17" s="111" t="s">
        <v>88</v>
      </c>
      <c r="B17" s="112">
        <v>357.58333333333331</v>
      </c>
      <c r="C17" s="102"/>
      <c r="D17" s="102"/>
      <c r="E17" s="102">
        <v>796.75</v>
      </c>
      <c r="F17" s="102">
        <v>1251.9166666666667</v>
      </c>
      <c r="G17" s="102">
        <v>689.33333333333337</v>
      </c>
      <c r="H17" s="102">
        <v>110.41666666666667</v>
      </c>
      <c r="I17" s="102">
        <v>36.25</v>
      </c>
      <c r="J17" s="102">
        <v>4.166666666666667</v>
      </c>
      <c r="K17" s="102">
        <v>3246.4166666666665</v>
      </c>
      <c r="L17" s="137">
        <v>1341.9166666666667</v>
      </c>
      <c r="M17" s="137">
        <v>66.25</v>
      </c>
      <c r="N17" s="137">
        <v>524.58333333333337</v>
      </c>
      <c r="O17" s="137">
        <v>102.83333333333333</v>
      </c>
      <c r="P17" s="137">
        <v>13.583333333333334</v>
      </c>
      <c r="Q17" s="137">
        <v>17.75</v>
      </c>
      <c r="R17" s="102">
        <v>9379.1666666666661</v>
      </c>
      <c r="S17" s="102"/>
      <c r="T17" s="102">
        <v>275.83333333333331</v>
      </c>
      <c r="U17" s="102">
        <v>52.166666666666664</v>
      </c>
      <c r="V17" s="102">
        <v>2.3333333333333335</v>
      </c>
      <c r="W17" s="102">
        <v>1509.5</v>
      </c>
      <c r="X17" s="102">
        <v>1.1666666666666667</v>
      </c>
      <c r="Y17" s="102">
        <v>4</v>
      </c>
      <c r="Z17" s="102">
        <v>1845</v>
      </c>
      <c r="AA17" s="102">
        <v>2184.1666666666665</v>
      </c>
      <c r="AB17" s="102">
        <v>20992.666666666668</v>
      </c>
    </row>
    <row r="18" spans="1:28" ht="14.4" hidden="1" thickTop="1" thickBot="1" x14ac:dyDescent="0.3">
      <c r="A18" s="111" t="s">
        <v>61</v>
      </c>
      <c r="B18" s="112">
        <v>348.75</v>
      </c>
      <c r="C18" s="102"/>
      <c r="D18" s="102"/>
      <c r="E18" s="102">
        <v>764.58333333333337</v>
      </c>
      <c r="F18" s="102">
        <v>1200.1666666666667</v>
      </c>
      <c r="G18" s="102">
        <v>642.08333333333337</v>
      </c>
      <c r="H18" s="102">
        <v>108.5</v>
      </c>
      <c r="I18" s="102">
        <v>42.916666666666664</v>
      </c>
      <c r="J18" s="102"/>
      <c r="K18" s="102">
        <v>3107</v>
      </c>
      <c r="L18" s="137">
        <v>1098.1666666666667</v>
      </c>
      <c r="M18" s="137">
        <v>70.166666666666671</v>
      </c>
      <c r="N18" s="137">
        <v>540.75</v>
      </c>
      <c r="O18" s="137">
        <v>112.25</v>
      </c>
      <c r="P18" s="137">
        <v>16.166666666666668</v>
      </c>
      <c r="Q18" s="137">
        <v>19.166666666666668</v>
      </c>
      <c r="R18" s="102">
        <v>10772</v>
      </c>
      <c r="S18" s="102"/>
      <c r="T18" s="102"/>
      <c r="U18" s="102">
        <v>60.916666666666664</v>
      </c>
      <c r="V18" s="102"/>
      <c r="W18" s="102">
        <v>1166.3333333333333</v>
      </c>
      <c r="X18" s="102"/>
      <c r="Y18" s="102"/>
      <c r="Z18" s="102"/>
      <c r="AA18" s="102"/>
      <c r="AB18" s="102">
        <v>23016.5</v>
      </c>
    </row>
    <row r="19" spans="1:28" ht="14.4" hidden="1" thickTop="1" thickBot="1" x14ac:dyDescent="0.3">
      <c r="A19" s="207" t="s">
        <v>60</v>
      </c>
      <c r="B19" s="208">
        <v>319.91666666666669</v>
      </c>
      <c r="C19" s="196"/>
      <c r="D19" s="197"/>
      <c r="E19" s="197">
        <v>685.5</v>
      </c>
      <c r="F19" s="197">
        <v>1067.6666666666667</v>
      </c>
      <c r="G19" s="197">
        <v>560.41666666666663</v>
      </c>
      <c r="H19" s="197">
        <v>108.66666666666667</v>
      </c>
      <c r="I19" s="197">
        <v>39.5</v>
      </c>
      <c r="J19" s="209"/>
      <c r="K19" s="209">
        <v>2781.6666666666665</v>
      </c>
      <c r="L19" s="210">
        <v>786.5</v>
      </c>
      <c r="M19" s="195">
        <v>63.166666666666664</v>
      </c>
      <c r="N19" s="211">
        <v>532.16666666666663</v>
      </c>
      <c r="O19" s="218">
        <v>113.33333333333333</v>
      </c>
      <c r="P19" s="211">
        <v>15.75</v>
      </c>
      <c r="Q19" s="212">
        <v>13.5</v>
      </c>
      <c r="R19" s="197">
        <v>9431.4166666666661</v>
      </c>
      <c r="S19" s="157"/>
      <c r="T19" s="196"/>
      <c r="U19" s="196">
        <v>39.166666666666664</v>
      </c>
      <c r="V19" s="196"/>
      <c r="W19" s="196">
        <v>1006.8333333333334</v>
      </c>
      <c r="X19" s="196"/>
      <c r="Y19" s="196"/>
      <c r="Z19" s="196"/>
      <c r="AA19" s="196"/>
      <c r="AB19" s="197">
        <v>23274.5</v>
      </c>
    </row>
    <row r="20" spans="1:28" ht="14.4" hidden="1" thickTop="1" thickBot="1" x14ac:dyDescent="0.3">
      <c r="A20" s="13" t="s">
        <v>59</v>
      </c>
      <c r="B20" s="97">
        <v>294.66666666666669</v>
      </c>
      <c r="C20" s="101" t="e">
        <v>#DIV/0!</v>
      </c>
      <c r="D20" s="98" t="e">
        <v>#DIV/0!</v>
      </c>
      <c r="E20" s="98">
        <v>697.66666666666663</v>
      </c>
      <c r="F20" s="98">
        <v>953.83333333333337</v>
      </c>
      <c r="G20" s="98">
        <v>535.91666666666663</v>
      </c>
      <c r="H20" s="98">
        <v>107.41666666666667</v>
      </c>
      <c r="I20" s="98">
        <v>41.5</v>
      </c>
      <c r="J20" s="99"/>
      <c r="K20" s="99">
        <v>2631</v>
      </c>
      <c r="L20" s="173">
        <v>646.25</v>
      </c>
      <c r="M20" s="174">
        <v>86.25</v>
      </c>
      <c r="N20" s="175">
        <v>494.83333333333331</v>
      </c>
      <c r="O20" s="176">
        <v>102.5</v>
      </c>
      <c r="P20" s="175">
        <v>13.833333333333334</v>
      </c>
      <c r="Q20" s="177">
        <v>12.333333333333334</v>
      </c>
      <c r="R20" s="98">
        <v>8600.75</v>
      </c>
      <c r="S20" s="157"/>
      <c r="T20" s="101"/>
      <c r="U20" s="101">
        <v>33</v>
      </c>
      <c r="V20" s="101"/>
      <c r="W20" s="101">
        <v>806.66666666666663</v>
      </c>
      <c r="X20" s="101"/>
      <c r="Y20" s="101"/>
      <c r="Z20" s="101"/>
      <c r="AA20" s="101"/>
      <c r="AB20" s="98">
        <v>19631.666666666668</v>
      </c>
    </row>
    <row r="21" spans="1:28" ht="14.4" hidden="1" thickTop="1" thickBot="1" x14ac:dyDescent="0.3">
      <c r="A21" s="68" t="s">
        <v>52</v>
      </c>
      <c r="B21" s="91">
        <v>240.25</v>
      </c>
      <c r="C21" s="34">
        <v>103.5</v>
      </c>
      <c r="D21" s="23">
        <v>136.75</v>
      </c>
      <c r="E21" s="23">
        <v>706.83333333333337</v>
      </c>
      <c r="F21" s="23">
        <v>858.83333333333337</v>
      </c>
      <c r="G21" s="23">
        <v>527.83333333333337</v>
      </c>
      <c r="H21" s="23">
        <v>111.75</v>
      </c>
      <c r="I21" s="23">
        <v>37.75</v>
      </c>
      <c r="J21" s="30"/>
      <c r="K21" s="30">
        <v>2483.25</v>
      </c>
      <c r="L21" s="36">
        <v>566.16666666666663</v>
      </c>
      <c r="M21" s="52">
        <v>99</v>
      </c>
      <c r="N21" s="30">
        <v>481</v>
      </c>
      <c r="O21" s="23">
        <v>79.083333333333329</v>
      </c>
      <c r="P21" s="30">
        <v>13.083333333333334</v>
      </c>
      <c r="Q21" s="24">
        <v>15</v>
      </c>
      <c r="R21" s="23">
        <v>8103.5</v>
      </c>
      <c r="S21" s="158"/>
      <c r="T21" s="34"/>
      <c r="U21" s="34">
        <v>43.166666666666664</v>
      </c>
      <c r="V21" s="34"/>
      <c r="W21" s="34">
        <v>729.75</v>
      </c>
      <c r="X21" s="34"/>
      <c r="Y21" s="34"/>
      <c r="Z21" s="34"/>
      <c r="AA21" s="34"/>
      <c r="AB21" s="23">
        <v>18071.583333333332</v>
      </c>
    </row>
    <row r="22" spans="1:28" ht="14.4" hidden="1" thickTop="1" thickBot="1" x14ac:dyDescent="0.3">
      <c r="A22" s="68" t="s">
        <v>50</v>
      </c>
      <c r="B22" s="91">
        <v>225.66666666666669</v>
      </c>
      <c r="C22" s="34">
        <v>105</v>
      </c>
      <c r="D22" s="23">
        <v>120.66666666666667</v>
      </c>
      <c r="E22" s="23">
        <v>702.66666666666663</v>
      </c>
      <c r="F22" s="23">
        <v>827</v>
      </c>
      <c r="G22" s="23">
        <v>490.16666666666669</v>
      </c>
      <c r="H22" s="23">
        <v>112.5</v>
      </c>
      <c r="I22" s="23">
        <v>33.666666666666664</v>
      </c>
      <c r="J22" s="30"/>
      <c r="K22" s="30">
        <v>2391.6666666666665</v>
      </c>
      <c r="L22" s="36">
        <v>476.58333333333331</v>
      </c>
      <c r="M22" s="52">
        <v>80</v>
      </c>
      <c r="N22" s="30">
        <v>459.16666666666669</v>
      </c>
      <c r="O22" s="23">
        <v>84.583333333333329</v>
      </c>
      <c r="P22" s="30">
        <v>13.916666666666666</v>
      </c>
      <c r="Q22" s="24">
        <v>14.916666666666666</v>
      </c>
      <c r="R22" s="23">
        <v>7565.416666666667</v>
      </c>
      <c r="S22" s="158"/>
      <c r="T22" s="34"/>
      <c r="U22" s="23">
        <v>55.25</v>
      </c>
      <c r="V22" s="23"/>
      <c r="W22" s="34">
        <v>600.16666666666663</v>
      </c>
      <c r="X22" s="34"/>
      <c r="Y22" s="34"/>
      <c r="Z22" s="34"/>
      <c r="AA22" s="34"/>
      <c r="AB22" s="23">
        <v>18495.5</v>
      </c>
    </row>
    <row r="23" spans="1:28" ht="14.4" hidden="1" thickTop="1" thickBot="1" x14ac:dyDescent="0.3">
      <c r="A23" s="54" t="s">
        <v>47</v>
      </c>
      <c r="B23" s="92">
        <v>222.5</v>
      </c>
      <c r="C23" s="61">
        <v>89.583333333333329</v>
      </c>
      <c r="D23" s="55">
        <v>132.91666666666666</v>
      </c>
      <c r="E23" s="55">
        <v>728.83333333333337</v>
      </c>
      <c r="F23" s="55">
        <v>813.33333333333337</v>
      </c>
      <c r="G23" s="55">
        <v>498.08333333333331</v>
      </c>
      <c r="H23" s="55">
        <v>117</v>
      </c>
      <c r="I23" s="55">
        <v>40.833333333333336</v>
      </c>
      <c r="J23" s="56"/>
      <c r="K23" s="56">
        <v>2420.5833333333335</v>
      </c>
      <c r="L23" s="57">
        <v>480</v>
      </c>
      <c r="M23" s="59">
        <v>63</v>
      </c>
      <c r="N23" s="56">
        <v>445.66666666666669</v>
      </c>
      <c r="O23" s="55">
        <v>84.583333333333329</v>
      </c>
      <c r="P23" s="56">
        <v>14.416666666666666</v>
      </c>
      <c r="Q23" s="58">
        <v>14</v>
      </c>
      <c r="R23" s="24">
        <v>7324</v>
      </c>
      <c r="S23" s="126"/>
      <c r="T23" s="59"/>
      <c r="U23" s="52"/>
      <c r="V23" s="52"/>
      <c r="W23" s="61">
        <v>441</v>
      </c>
      <c r="X23" s="59"/>
      <c r="Y23" s="59"/>
      <c r="Z23" s="59"/>
      <c r="AA23" s="59"/>
      <c r="AB23" s="26">
        <f>AVERAGE(AB2:AB13)</f>
        <v>13408.583333333334</v>
      </c>
    </row>
    <row r="24" spans="1:28" ht="14.4" hidden="1" thickTop="1" thickBot="1" x14ac:dyDescent="0.3">
      <c r="A24" s="54" t="s">
        <v>45</v>
      </c>
      <c r="B24" s="92">
        <v>219.58333333333334</v>
      </c>
      <c r="C24" s="61">
        <v>100.41666666666667</v>
      </c>
      <c r="D24" s="55">
        <v>119.16666666666667</v>
      </c>
      <c r="E24" s="55">
        <v>748.58333333333337</v>
      </c>
      <c r="F24" s="55">
        <v>804.25</v>
      </c>
      <c r="G24" s="55">
        <v>451.83333333333331</v>
      </c>
      <c r="H24" s="55">
        <v>128.08333333333334</v>
      </c>
      <c r="I24" s="55">
        <v>43.833333333333336</v>
      </c>
      <c r="J24" s="56"/>
      <c r="K24" s="56">
        <v>2396.1666666666665</v>
      </c>
      <c r="L24" s="57">
        <v>441.33333333333331</v>
      </c>
      <c r="M24" s="59">
        <v>41</v>
      </c>
      <c r="N24" s="56">
        <v>492.66666666666669</v>
      </c>
      <c r="O24" s="55">
        <v>93.083333333333329</v>
      </c>
      <c r="P24" s="24">
        <v>12.666666666666666</v>
      </c>
      <c r="Q24" s="30">
        <v>16</v>
      </c>
      <c r="R24" s="24">
        <v>7128.416666666667</v>
      </c>
      <c r="S24" s="126"/>
      <c r="T24" s="52"/>
      <c r="U24" s="52"/>
      <c r="V24" s="52"/>
      <c r="W24" s="36">
        <v>320.91666666666669</v>
      </c>
      <c r="X24" s="34"/>
      <c r="Y24" s="34"/>
      <c r="Z24" s="34"/>
      <c r="AA24" s="34"/>
      <c r="AB24" s="63"/>
    </row>
    <row r="25" spans="1:28" ht="14.4" hidden="1" thickTop="1" thickBot="1" x14ac:dyDescent="0.3">
      <c r="A25" s="13" t="s">
        <v>44</v>
      </c>
      <c r="B25" s="91">
        <v>209</v>
      </c>
      <c r="C25" s="34">
        <v>95.583333333333329</v>
      </c>
      <c r="D25" s="23">
        <v>113.41666666666667</v>
      </c>
      <c r="E25" s="23">
        <v>702.33333333333337</v>
      </c>
      <c r="F25" s="23">
        <v>796.91666666666663</v>
      </c>
      <c r="G25" s="23">
        <v>378.66666666666669</v>
      </c>
      <c r="H25" s="23">
        <v>128.41666666666666</v>
      </c>
      <c r="I25" s="23">
        <v>45</v>
      </c>
      <c r="J25" s="30"/>
      <c r="K25" s="30">
        <v>2260.3333333333335</v>
      </c>
      <c r="L25" s="36">
        <v>378.91666666666669</v>
      </c>
      <c r="M25" s="52">
        <v>22</v>
      </c>
      <c r="N25" s="30">
        <v>510.25</v>
      </c>
      <c r="O25" s="23">
        <v>97.583333333333329</v>
      </c>
      <c r="P25" s="24">
        <v>12.166666666666666</v>
      </c>
      <c r="Q25" s="30">
        <v>8.5</v>
      </c>
      <c r="R25" s="24">
        <v>6650.583333333333</v>
      </c>
      <c r="S25" s="126"/>
      <c r="T25" s="52"/>
      <c r="U25" s="52"/>
      <c r="V25" s="52"/>
      <c r="W25" s="36">
        <v>256.66666666666669</v>
      </c>
      <c r="X25" s="34"/>
      <c r="Y25" s="34"/>
      <c r="Z25" s="34"/>
      <c r="AA25" s="34"/>
      <c r="AB25" s="63"/>
    </row>
    <row r="26" spans="1:28" ht="14.4" hidden="1" thickTop="1" thickBot="1" x14ac:dyDescent="0.3">
      <c r="A26" s="13" t="s">
        <v>43</v>
      </c>
      <c r="B26" s="91">
        <v>225.75</v>
      </c>
      <c r="C26" s="34">
        <v>89.25</v>
      </c>
      <c r="D26" s="23">
        <v>136.5</v>
      </c>
      <c r="E26" s="23">
        <v>684.08333333333337</v>
      </c>
      <c r="F26" s="23">
        <v>755.58333333333337</v>
      </c>
      <c r="G26" s="23">
        <v>308.75</v>
      </c>
      <c r="H26" s="23">
        <v>150.75</v>
      </c>
      <c r="I26" s="23">
        <v>55.416666666666664</v>
      </c>
      <c r="J26" s="30"/>
      <c r="K26" s="30">
        <v>2180.3333333333335</v>
      </c>
      <c r="L26" s="36">
        <v>286.58333333333331</v>
      </c>
      <c r="M26" s="34"/>
      <c r="N26" s="23">
        <v>536.5</v>
      </c>
      <c r="O26" s="23">
        <v>99.75</v>
      </c>
      <c r="P26" s="55">
        <v>10</v>
      </c>
      <c r="Q26" s="24">
        <v>6.75</v>
      </c>
      <c r="R26" s="24">
        <v>6084.166666666667</v>
      </c>
      <c r="S26" s="126"/>
      <c r="T26" s="52"/>
      <c r="U26" s="52"/>
      <c r="V26" s="52"/>
      <c r="W26" s="34">
        <v>203.66666666666666</v>
      </c>
      <c r="X26" s="126"/>
      <c r="Y26" s="126"/>
      <c r="Z26" s="126"/>
      <c r="AA26" s="126"/>
    </row>
    <row r="27" spans="1:28" ht="14.4" hidden="1" thickTop="1" thickBot="1" x14ac:dyDescent="0.3">
      <c r="A27" s="13" t="s">
        <v>42</v>
      </c>
      <c r="B27" s="91">
        <v>196.41666666666669</v>
      </c>
      <c r="C27" s="34">
        <v>70.916666666666671</v>
      </c>
      <c r="D27" s="23">
        <v>125.5</v>
      </c>
      <c r="E27" s="23">
        <v>631.66666666666663</v>
      </c>
      <c r="F27" s="23">
        <v>789.91666666666663</v>
      </c>
      <c r="G27" s="23">
        <v>317.16666666666669</v>
      </c>
      <c r="H27" s="23">
        <v>161.33333333333334</v>
      </c>
      <c r="I27" s="23">
        <v>63.5</v>
      </c>
      <c r="J27" s="30"/>
      <c r="K27" s="30">
        <v>2160</v>
      </c>
      <c r="L27" s="36">
        <v>240.91666666666666</v>
      </c>
      <c r="M27" s="34"/>
      <c r="N27" s="23">
        <v>551.08333333333337</v>
      </c>
      <c r="O27" s="23">
        <v>108.16666666666667</v>
      </c>
      <c r="P27" s="23">
        <v>7.083333333333333</v>
      </c>
      <c r="Q27" s="24">
        <v>9.5</v>
      </c>
      <c r="R27" s="24">
        <v>6094</v>
      </c>
      <c r="S27" s="126"/>
      <c r="T27" s="52"/>
      <c r="U27" s="52"/>
      <c r="V27" s="52"/>
      <c r="W27" s="34">
        <v>156.91666666666666</v>
      </c>
      <c r="X27" s="126"/>
      <c r="Y27" s="126"/>
      <c r="Z27" s="126"/>
      <c r="AA27" s="126"/>
    </row>
    <row r="28" spans="1:28" ht="14.4" hidden="1" thickTop="1" thickBot="1" x14ac:dyDescent="0.3">
      <c r="A28" s="13" t="s">
        <v>27</v>
      </c>
      <c r="B28" s="91">
        <v>172.25</v>
      </c>
      <c r="C28" s="34">
        <v>73.833333333333329</v>
      </c>
      <c r="D28" s="23">
        <v>98.416666666666671</v>
      </c>
      <c r="E28" s="23">
        <v>632.25</v>
      </c>
      <c r="F28" s="23">
        <v>817.91666666666663</v>
      </c>
      <c r="G28" s="23">
        <v>336.25</v>
      </c>
      <c r="H28" s="23">
        <v>149.16666666666666</v>
      </c>
      <c r="I28" s="23">
        <v>71.333333333333329</v>
      </c>
      <c r="J28" s="30"/>
      <c r="K28" s="30">
        <v>2179</v>
      </c>
      <c r="L28" s="36">
        <v>270.58333333333331</v>
      </c>
      <c r="M28" s="34"/>
      <c r="N28" s="23">
        <v>549.33333333333337</v>
      </c>
      <c r="O28" s="23">
        <v>103.75</v>
      </c>
      <c r="P28" s="23">
        <v>7.5</v>
      </c>
      <c r="Q28" s="24">
        <v>8.0833333333333339</v>
      </c>
      <c r="R28" s="24">
        <v>6376.666666666667</v>
      </c>
      <c r="S28" s="126"/>
      <c r="T28" s="52"/>
      <c r="U28" s="52"/>
      <c r="V28" s="52"/>
      <c r="W28" s="34">
        <v>97.166666666666671</v>
      </c>
      <c r="X28" s="126"/>
      <c r="Y28" s="126"/>
      <c r="Z28" s="126"/>
      <c r="AA28" s="126"/>
    </row>
    <row r="29" spans="1:28" s="10" customFormat="1" ht="14.4" hidden="1" thickTop="1" thickBot="1" x14ac:dyDescent="0.3">
      <c r="A29" s="11" t="s">
        <v>26</v>
      </c>
      <c r="B29" s="93">
        <v>176.5</v>
      </c>
      <c r="C29" s="35">
        <v>67.25</v>
      </c>
      <c r="D29" s="25">
        <v>109.25</v>
      </c>
      <c r="E29" s="25">
        <v>632</v>
      </c>
      <c r="F29" s="25">
        <v>798.5</v>
      </c>
      <c r="G29" s="25">
        <v>331.41666666666669</v>
      </c>
      <c r="H29" s="25" t="s">
        <v>34</v>
      </c>
      <c r="I29" s="25">
        <v>55.916666666666664</v>
      </c>
      <c r="J29" s="31"/>
      <c r="K29" s="31" t="s">
        <v>37</v>
      </c>
      <c r="L29" s="37">
        <v>294.16666666666669</v>
      </c>
      <c r="M29" s="35"/>
      <c r="N29" s="25">
        <v>520.66666666666663</v>
      </c>
      <c r="O29" s="25">
        <v>98.833333333333329</v>
      </c>
      <c r="P29" s="25">
        <v>8.3333333333333339</v>
      </c>
      <c r="Q29" s="26">
        <v>9.9166666666666661</v>
      </c>
      <c r="R29" s="26">
        <v>6261</v>
      </c>
      <c r="S29" s="8"/>
      <c r="T29" s="53"/>
      <c r="U29" s="53"/>
      <c r="V29" s="53"/>
      <c r="W29" s="35" t="s">
        <v>29</v>
      </c>
      <c r="X29" s="8"/>
      <c r="Y29" s="8"/>
      <c r="Z29" s="8"/>
      <c r="AA29" s="8"/>
      <c r="AB29" s="8"/>
    </row>
    <row r="30" spans="1:28" s="10" customFormat="1" ht="14.4" hidden="1" thickTop="1" thickBot="1" x14ac:dyDescent="0.3">
      <c r="A30" s="11" t="s">
        <v>25</v>
      </c>
      <c r="B30" s="93">
        <v>174</v>
      </c>
      <c r="C30" s="35">
        <v>67.666666666666671</v>
      </c>
      <c r="D30" s="25">
        <v>106.33333333333333</v>
      </c>
      <c r="E30" s="25">
        <v>596.5</v>
      </c>
      <c r="F30" s="25">
        <v>813.75</v>
      </c>
      <c r="G30" s="25">
        <v>303.5</v>
      </c>
      <c r="H30" s="25">
        <v>121.75</v>
      </c>
      <c r="I30" s="25">
        <v>44.25</v>
      </c>
      <c r="J30" s="31"/>
      <c r="K30" s="31">
        <v>2053.75</v>
      </c>
      <c r="L30" s="37">
        <v>279.41666666666669</v>
      </c>
      <c r="M30" s="35"/>
      <c r="N30" s="25">
        <v>498.08333333333331</v>
      </c>
      <c r="O30" s="25">
        <v>89.166666666666671</v>
      </c>
      <c r="P30" s="25">
        <v>7.75</v>
      </c>
      <c r="Q30" s="26">
        <v>11.583333333333334</v>
      </c>
      <c r="R30" s="26">
        <v>6004.25</v>
      </c>
      <c r="S30" s="8"/>
      <c r="T30" s="53"/>
      <c r="U30" s="53"/>
      <c r="V30" s="53"/>
      <c r="W30" s="35" t="s">
        <v>28</v>
      </c>
      <c r="X30" s="8"/>
      <c r="Y30" s="8"/>
      <c r="Z30" s="8"/>
      <c r="AA30" s="8"/>
      <c r="AB30" s="8"/>
    </row>
    <row r="31" spans="1:28" ht="13.8" thickTop="1" x14ac:dyDescent="0.25">
      <c r="A31" s="3"/>
      <c r="B31" s="89"/>
      <c r="H31" s="6"/>
      <c r="S31" s="69"/>
    </row>
    <row r="32" spans="1:28" s="64" customFormat="1" ht="39.6" x14ac:dyDescent="0.25">
      <c r="A32" s="77">
        <v>2022</v>
      </c>
      <c r="B32" s="87" t="s">
        <v>53</v>
      </c>
      <c r="C32" s="41" t="s">
        <v>20</v>
      </c>
      <c r="D32" s="17" t="s">
        <v>0</v>
      </c>
      <c r="E32" s="17" t="s">
        <v>1</v>
      </c>
      <c r="F32" s="17" t="s">
        <v>56</v>
      </c>
      <c r="G32" s="17" t="s">
        <v>57</v>
      </c>
      <c r="H32" s="17" t="s">
        <v>21</v>
      </c>
      <c r="I32" s="17" t="s">
        <v>58</v>
      </c>
      <c r="J32" s="40" t="s">
        <v>65</v>
      </c>
      <c r="K32" s="40" t="s">
        <v>66</v>
      </c>
      <c r="L32" s="131" t="s">
        <v>67</v>
      </c>
      <c r="M32" s="168" t="s">
        <v>73</v>
      </c>
      <c r="N32" s="131" t="s">
        <v>18</v>
      </c>
      <c r="O32" s="131" t="s">
        <v>74</v>
      </c>
      <c r="P32" s="131" t="s">
        <v>75</v>
      </c>
      <c r="Q32" s="132" t="s">
        <v>76</v>
      </c>
      <c r="R32" s="17" t="s">
        <v>5</v>
      </c>
      <c r="S32" s="156"/>
      <c r="T32" s="41" t="s">
        <v>68</v>
      </c>
      <c r="U32" s="41" t="s">
        <v>49</v>
      </c>
      <c r="V32" s="41" t="s">
        <v>63</v>
      </c>
      <c r="W32" s="17" t="s">
        <v>91</v>
      </c>
      <c r="X32" s="41" t="s">
        <v>69</v>
      </c>
      <c r="Y32" s="41" t="s">
        <v>77</v>
      </c>
      <c r="Z32" s="41" t="s">
        <v>71</v>
      </c>
      <c r="AA32" s="41" t="s">
        <v>64</v>
      </c>
      <c r="AB32" s="17" t="s">
        <v>48</v>
      </c>
    </row>
    <row r="33" spans="1:29" x14ac:dyDescent="0.25">
      <c r="A33" s="78" t="s">
        <v>6</v>
      </c>
      <c r="B33" s="88">
        <v>242</v>
      </c>
      <c r="C33" s="32"/>
      <c r="D33" s="20"/>
      <c r="E33" s="20">
        <v>705</v>
      </c>
      <c r="F33" s="20">
        <v>901</v>
      </c>
      <c r="G33" s="20">
        <v>510</v>
      </c>
      <c r="H33" s="20">
        <v>75</v>
      </c>
      <c r="I33" s="20">
        <v>28</v>
      </c>
      <c r="J33" s="28">
        <v>0</v>
      </c>
      <c r="K33" s="28">
        <f t="shared" ref="K33:K37" si="0">SUM(B33:J33)</f>
        <v>2461</v>
      </c>
      <c r="L33" s="169">
        <v>989</v>
      </c>
      <c r="M33" s="166">
        <v>17</v>
      </c>
      <c r="N33" s="169">
        <v>454</v>
      </c>
      <c r="O33" s="169">
        <v>67</v>
      </c>
      <c r="P33" s="169">
        <v>6</v>
      </c>
      <c r="Q33" s="180">
        <v>24</v>
      </c>
      <c r="R33" s="20">
        <v>6857</v>
      </c>
      <c r="S33" s="157"/>
      <c r="T33" s="32">
        <v>213</v>
      </c>
      <c r="U33" s="32">
        <v>33</v>
      </c>
      <c r="V33" s="32">
        <v>4</v>
      </c>
      <c r="W33" s="32">
        <v>1612</v>
      </c>
      <c r="X33" s="32">
        <v>0</v>
      </c>
      <c r="Y33" s="32">
        <v>0</v>
      </c>
      <c r="Z33" s="32">
        <f t="shared" ref="Z33:Z37" si="1">SUM(T33:Y33)</f>
        <v>1862</v>
      </c>
      <c r="AA33" s="32">
        <v>2124</v>
      </c>
      <c r="AB33" s="20">
        <v>17330</v>
      </c>
    </row>
    <row r="34" spans="1:29" x14ac:dyDescent="0.25">
      <c r="A34" s="78" t="s">
        <v>7</v>
      </c>
      <c r="B34" s="88">
        <v>244</v>
      </c>
      <c r="C34" s="32"/>
      <c r="D34" s="20"/>
      <c r="E34" s="20">
        <v>678</v>
      </c>
      <c r="F34" s="20">
        <v>894</v>
      </c>
      <c r="G34" s="20">
        <v>512</v>
      </c>
      <c r="H34" s="20">
        <v>76</v>
      </c>
      <c r="I34" s="20">
        <v>30</v>
      </c>
      <c r="J34" s="28">
        <v>0</v>
      </c>
      <c r="K34" s="28">
        <f t="shared" si="0"/>
        <v>2434</v>
      </c>
      <c r="L34" s="169">
        <v>988</v>
      </c>
      <c r="M34" s="166">
        <v>17</v>
      </c>
      <c r="N34" s="169">
        <v>450</v>
      </c>
      <c r="O34" s="169">
        <v>68</v>
      </c>
      <c r="P34" s="169">
        <v>6</v>
      </c>
      <c r="Q34" s="180">
        <v>22</v>
      </c>
      <c r="R34" s="20">
        <v>6820</v>
      </c>
      <c r="S34" s="157"/>
      <c r="T34" s="32">
        <v>204</v>
      </c>
      <c r="U34" s="32">
        <v>37</v>
      </c>
      <c r="V34" s="32">
        <v>1</v>
      </c>
      <c r="W34" s="32">
        <v>1610</v>
      </c>
      <c r="X34" s="32">
        <v>0</v>
      </c>
      <c r="Y34" s="32">
        <v>0</v>
      </c>
      <c r="Z34" s="32">
        <f t="shared" si="1"/>
        <v>1852</v>
      </c>
      <c r="AA34" s="32">
        <v>2135</v>
      </c>
      <c r="AB34" s="20">
        <v>16000</v>
      </c>
    </row>
    <row r="35" spans="1:29" x14ac:dyDescent="0.25">
      <c r="A35" s="78" t="s">
        <v>8</v>
      </c>
      <c r="B35" s="88">
        <v>254</v>
      </c>
      <c r="C35" s="32"/>
      <c r="D35" s="20"/>
      <c r="E35" s="20">
        <v>694</v>
      </c>
      <c r="F35" s="20">
        <v>920</v>
      </c>
      <c r="G35" s="20">
        <v>525</v>
      </c>
      <c r="H35" s="20">
        <v>72</v>
      </c>
      <c r="I35" s="20">
        <v>31</v>
      </c>
      <c r="J35" s="28">
        <v>0</v>
      </c>
      <c r="K35" s="28">
        <f t="shared" si="0"/>
        <v>2496</v>
      </c>
      <c r="L35" s="169">
        <v>1011</v>
      </c>
      <c r="M35" s="166">
        <v>19</v>
      </c>
      <c r="N35" s="169">
        <v>466</v>
      </c>
      <c r="O35" s="169">
        <v>69</v>
      </c>
      <c r="P35" s="169">
        <v>6</v>
      </c>
      <c r="Q35" s="180">
        <v>22</v>
      </c>
      <c r="R35" s="20">
        <v>7025</v>
      </c>
      <c r="S35" s="157"/>
      <c r="T35" s="32">
        <v>207</v>
      </c>
      <c r="U35" s="32">
        <v>47</v>
      </c>
      <c r="V35" s="32">
        <v>5</v>
      </c>
      <c r="W35" s="32">
        <v>1623</v>
      </c>
      <c r="X35" s="32">
        <v>0</v>
      </c>
      <c r="Y35" s="32">
        <v>0</v>
      </c>
      <c r="Z35" s="32">
        <f t="shared" si="1"/>
        <v>1882</v>
      </c>
      <c r="AA35" s="32">
        <v>2153</v>
      </c>
      <c r="AB35" s="20">
        <v>19127</v>
      </c>
    </row>
    <row r="36" spans="1:29" x14ac:dyDescent="0.25">
      <c r="A36" s="78" t="s">
        <v>9</v>
      </c>
      <c r="B36" s="88">
        <v>250</v>
      </c>
      <c r="C36" s="32"/>
      <c r="D36" s="20"/>
      <c r="E36" s="20">
        <v>698</v>
      </c>
      <c r="F36" s="20">
        <v>921</v>
      </c>
      <c r="G36" s="20">
        <v>536</v>
      </c>
      <c r="H36" s="20">
        <v>71</v>
      </c>
      <c r="I36" s="20">
        <v>31</v>
      </c>
      <c r="J36" s="28">
        <v>0</v>
      </c>
      <c r="K36" s="28">
        <f t="shared" si="0"/>
        <v>2507</v>
      </c>
      <c r="L36" s="169">
        <v>1035</v>
      </c>
      <c r="M36" s="166">
        <v>20</v>
      </c>
      <c r="N36" s="169">
        <v>486</v>
      </c>
      <c r="O36" s="169">
        <v>66</v>
      </c>
      <c r="P36" s="169">
        <v>7</v>
      </c>
      <c r="Q36" s="180">
        <v>24</v>
      </c>
      <c r="R36" s="20">
        <v>7063</v>
      </c>
      <c r="S36" s="157"/>
      <c r="T36" s="32">
        <v>208</v>
      </c>
      <c r="U36" s="32">
        <v>49</v>
      </c>
      <c r="V36" s="32">
        <v>6</v>
      </c>
      <c r="W36" s="32">
        <v>1632</v>
      </c>
      <c r="X36" s="32">
        <v>0</v>
      </c>
      <c r="Y36" s="32">
        <v>0</v>
      </c>
      <c r="Z36" s="32">
        <f t="shared" si="1"/>
        <v>1895</v>
      </c>
      <c r="AA36" s="32">
        <v>2176</v>
      </c>
      <c r="AB36" s="20">
        <v>17033</v>
      </c>
    </row>
    <row r="37" spans="1:29" x14ac:dyDescent="0.25">
      <c r="A37" s="78" t="s">
        <v>10</v>
      </c>
      <c r="B37" s="88">
        <v>248</v>
      </c>
      <c r="C37" s="32"/>
      <c r="D37" s="20"/>
      <c r="E37" s="20">
        <v>695</v>
      </c>
      <c r="F37" s="20">
        <v>923</v>
      </c>
      <c r="G37" s="20">
        <v>540</v>
      </c>
      <c r="H37" s="20">
        <v>68</v>
      </c>
      <c r="I37" s="20">
        <v>31</v>
      </c>
      <c r="J37" s="28">
        <v>2</v>
      </c>
      <c r="K37" s="28">
        <f t="shared" si="0"/>
        <v>2507</v>
      </c>
      <c r="L37" s="169">
        <v>1045</v>
      </c>
      <c r="M37" s="166">
        <v>20</v>
      </c>
      <c r="N37" s="169">
        <v>489</v>
      </c>
      <c r="O37" s="169">
        <v>67</v>
      </c>
      <c r="P37" s="169">
        <v>7</v>
      </c>
      <c r="Q37" s="180">
        <v>24</v>
      </c>
      <c r="R37" s="20">
        <v>7093</v>
      </c>
      <c r="S37" s="157"/>
      <c r="T37" s="32">
        <v>216</v>
      </c>
      <c r="U37" s="32">
        <v>50</v>
      </c>
      <c r="V37" s="32">
        <v>6</v>
      </c>
      <c r="W37" s="32">
        <v>1634</v>
      </c>
      <c r="X37" s="32">
        <v>0</v>
      </c>
      <c r="Y37" s="32">
        <v>0</v>
      </c>
      <c r="Z37" s="32">
        <f t="shared" si="1"/>
        <v>1906</v>
      </c>
      <c r="AA37" s="32">
        <v>2186</v>
      </c>
      <c r="AB37" s="20">
        <v>14816</v>
      </c>
    </row>
    <row r="38" spans="1:29" x14ac:dyDescent="0.25">
      <c r="A38" s="78" t="s">
        <v>11</v>
      </c>
      <c r="B38" s="88"/>
      <c r="C38" s="32"/>
      <c r="D38" s="20"/>
      <c r="E38" s="20"/>
      <c r="F38" s="20"/>
      <c r="G38" s="20"/>
      <c r="H38" s="20"/>
      <c r="I38" s="20"/>
      <c r="J38" s="28"/>
      <c r="K38" s="28"/>
      <c r="L38" s="169"/>
      <c r="M38" s="166"/>
      <c r="N38" s="169"/>
      <c r="O38" s="169"/>
      <c r="P38" s="169"/>
      <c r="Q38" s="180"/>
      <c r="R38" s="20"/>
      <c r="S38" s="157"/>
      <c r="T38" s="32"/>
      <c r="U38" s="32"/>
      <c r="V38" s="32"/>
      <c r="W38" s="32"/>
      <c r="X38" s="32"/>
      <c r="Y38" s="32"/>
      <c r="Z38" s="32"/>
      <c r="AA38" s="32"/>
      <c r="AB38" s="20"/>
    </row>
    <row r="39" spans="1:29" x14ac:dyDescent="0.25">
      <c r="A39" s="78" t="s">
        <v>12</v>
      </c>
      <c r="B39" s="88"/>
      <c r="C39" s="32"/>
      <c r="D39" s="20"/>
      <c r="E39" s="20"/>
      <c r="F39" s="20"/>
      <c r="G39" s="20"/>
      <c r="H39" s="20"/>
      <c r="I39" s="20"/>
      <c r="J39" s="28"/>
      <c r="K39" s="28"/>
      <c r="L39" s="169"/>
      <c r="M39" s="166"/>
      <c r="N39" s="169"/>
      <c r="O39" s="169"/>
      <c r="P39" s="169"/>
      <c r="Q39" s="180"/>
      <c r="R39" s="20"/>
      <c r="S39" s="157"/>
      <c r="T39" s="32"/>
      <c r="U39" s="32"/>
      <c r="V39" s="32"/>
      <c r="W39" s="32"/>
      <c r="X39" s="32"/>
      <c r="Y39" s="32"/>
      <c r="Z39" s="32"/>
      <c r="AA39" s="32"/>
      <c r="AB39" s="20"/>
    </row>
    <row r="40" spans="1:29" x14ac:dyDescent="0.25">
      <c r="A40" s="78" t="s">
        <v>13</v>
      </c>
      <c r="B40" s="88"/>
      <c r="C40" s="32"/>
      <c r="D40" s="20"/>
      <c r="E40" s="20"/>
      <c r="F40" s="20"/>
      <c r="G40" s="20"/>
      <c r="H40" s="20"/>
      <c r="I40" s="20"/>
      <c r="J40" s="28"/>
      <c r="K40" s="28"/>
      <c r="L40" s="169"/>
      <c r="M40" s="166"/>
      <c r="N40" s="169"/>
      <c r="O40" s="169"/>
      <c r="P40" s="169"/>
      <c r="Q40" s="180"/>
      <c r="R40" s="20"/>
      <c r="S40" s="157"/>
      <c r="T40" s="32"/>
      <c r="U40" s="32"/>
      <c r="V40" s="32"/>
      <c r="W40" s="32"/>
      <c r="X40" s="32"/>
      <c r="Y40" s="32"/>
      <c r="Z40" s="32"/>
      <c r="AA40" s="32"/>
      <c r="AB40" s="20"/>
    </row>
    <row r="41" spans="1:29" x14ac:dyDescent="0.25">
      <c r="A41" s="78" t="s">
        <v>14</v>
      </c>
      <c r="B41" s="88"/>
      <c r="C41" s="32"/>
      <c r="D41" s="20"/>
      <c r="E41" s="20"/>
      <c r="F41" s="20"/>
      <c r="G41" s="20"/>
      <c r="H41" s="20"/>
      <c r="I41" s="20"/>
      <c r="J41" s="28"/>
      <c r="K41" s="28"/>
      <c r="L41" s="169"/>
      <c r="M41" s="166"/>
      <c r="N41" s="169"/>
      <c r="O41" s="169"/>
      <c r="P41" s="169"/>
      <c r="Q41" s="180"/>
      <c r="R41" s="20"/>
      <c r="S41" s="157"/>
      <c r="T41" s="32"/>
      <c r="U41" s="32"/>
      <c r="V41" s="32"/>
      <c r="W41" s="32"/>
      <c r="X41" s="32"/>
      <c r="Y41" s="32"/>
      <c r="Z41" s="32"/>
      <c r="AA41" s="32"/>
      <c r="AB41" s="20"/>
    </row>
    <row r="42" spans="1:29" x14ac:dyDescent="0.25">
      <c r="A42" s="78" t="s">
        <v>15</v>
      </c>
      <c r="B42" s="88"/>
      <c r="C42" s="32"/>
      <c r="D42" s="20"/>
      <c r="E42" s="20"/>
      <c r="F42" s="20"/>
      <c r="G42" s="20"/>
      <c r="H42" s="20"/>
      <c r="I42" s="20"/>
      <c r="J42" s="28"/>
      <c r="K42" s="28"/>
      <c r="L42" s="169"/>
      <c r="M42" s="166"/>
      <c r="N42" s="169"/>
      <c r="O42" s="169"/>
      <c r="P42" s="169"/>
      <c r="Q42" s="180"/>
      <c r="R42" s="20"/>
      <c r="S42" s="157"/>
      <c r="T42" s="32"/>
      <c r="U42" s="32"/>
      <c r="V42" s="32"/>
      <c r="W42" s="32"/>
      <c r="X42" s="32"/>
      <c r="Y42" s="32"/>
      <c r="Z42" s="32"/>
      <c r="AA42" s="32"/>
      <c r="AB42" s="20"/>
    </row>
    <row r="43" spans="1:29" x14ac:dyDescent="0.25">
      <c r="A43" s="78" t="s">
        <v>16</v>
      </c>
      <c r="B43" s="88"/>
      <c r="C43" s="32"/>
      <c r="D43" s="20"/>
      <c r="E43" s="20"/>
      <c r="F43" s="20"/>
      <c r="G43" s="20"/>
      <c r="H43" s="20"/>
      <c r="I43" s="20"/>
      <c r="J43" s="28"/>
      <c r="K43" s="28"/>
      <c r="L43" s="169"/>
      <c r="M43" s="166"/>
      <c r="N43" s="169"/>
      <c r="O43" s="169"/>
      <c r="P43" s="169"/>
      <c r="Q43" s="180"/>
      <c r="R43" s="20"/>
      <c r="S43" s="157"/>
      <c r="T43" s="32"/>
      <c r="U43" s="32"/>
      <c r="V43" s="32"/>
      <c r="W43" s="32"/>
      <c r="X43" s="32"/>
      <c r="Y43" s="32"/>
      <c r="Z43" s="32"/>
      <c r="AA43" s="32"/>
      <c r="AB43" s="20"/>
    </row>
    <row r="44" spans="1:29" ht="13.8" thickBot="1" x14ac:dyDescent="0.3">
      <c r="A44" s="79" t="s">
        <v>17</v>
      </c>
      <c r="B44" s="96"/>
      <c r="C44" s="33"/>
      <c r="D44" s="22"/>
      <c r="E44" s="22"/>
      <c r="F44" s="22"/>
      <c r="G44" s="22"/>
      <c r="H44" s="22"/>
      <c r="I44" s="22"/>
      <c r="J44" s="29"/>
      <c r="K44" s="28"/>
      <c r="L44" s="178"/>
      <c r="M44" s="167"/>
      <c r="N44" s="171"/>
      <c r="O44" s="171"/>
      <c r="P44" s="171"/>
      <c r="Q44" s="181"/>
      <c r="R44" s="152"/>
      <c r="S44" s="157"/>
      <c r="T44" s="33"/>
      <c r="U44" s="33"/>
      <c r="V44" s="33"/>
      <c r="W44" s="33"/>
      <c r="X44" s="33"/>
      <c r="Y44" s="33"/>
      <c r="Z44" s="33"/>
      <c r="AA44" s="33"/>
      <c r="AB44" s="22"/>
    </row>
    <row r="45" spans="1:29" s="9" customFormat="1" ht="14.4" thickTop="1" thickBot="1" x14ac:dyDescent="0.3">
      <c r="A45" s="121" t="s">
        <v>46</v>
      </c>
      <c r="B45" s="155">
        <f>AVERAGE(B33:B44)</f>
        <v>247.6</v>
      </c>
      <c r="C45" s="49"/>
      <c r="D45" s="49"/>
      <c r="E45" s="49">
        <f t="shared" ref="E45:AB45" si="2">AVERAGE(E33:E44)</f>
        <v>694</v>
      </c>
      <c r="F45" s="49">
        <f t="shared" si="2"/>
        <v>911.8</v>
      </c>
      <c r="G45" s="49">
        <f t="shared" si="2"/>
        <v>524.6</v>
      </c>
      <c r="H45" s="49">
        <f t="shared" si="2"/>
        <v>72.400000000000006</v>
      </c>
      <c r="I45" s="49">
        <f t="shared" si="2"/>
        <v>30.2</v>
      </c>
      <c r="J45" s="49">
        <f t="shared" si="2"/>
        <v>0.4</v>
      </c>
      <c r="K45" s="49">
        <f t="shared" si="2"/>
        <v>2481</v>
      </c>
      <c r="L45" s="163">
        <f t="shared" si="2"/>
        <v>1013.6</v>
      </c>
      <c r="M45" s="163">
        <f t="shared" si="2"/>
        <v>18.600000000000001</v>
      </c>
      <c r="N45" s="163">
        <f t="shared" si="2"/>
        <v>469</v>
      </c>
      <c r="O45" s="163">
        <f t="shared" si="2"/>
        <v>67.400000000000006</v>
      </c>
      <c r="P45" s="163">
        <f t="shared" si="2"/>
        <v>6.4</v>
      </c>
      <c r="Q45" s="163">
        <f t="shared" si="2"/>
        <v>23.2</v>
      </c>
      <c r="R45" s="49">
        <f>AVERAGE(R33:R44)</f>
        <v>6971.6</v>
      </c>
      <c r="S45" s="8"/>
      <c r="T45" s="49">
        <f t="shared" si="2"/>
        <v>209.6</v>
      </c>
      <c r="U45" s="49">
        <f t="shared" si="2"/>
        <v>43.2</v>
      </c>
      <c r="V45" s="49">
        <f t="shared" ref="V45" si="3">AVERAGE(V33:V44)</f>
        <v>4.4000000000000004</v>
      </c>
      <c r="W45" s="49">
        <f>AVERAGE(W33:W44)</f>
        <v>1622.2</v>
      </c>
      <c r="X45" s="49">
        <f t="shared" si="2"/>
        <v>0</v>
      </c>
      <c r="Y45" s="49">
        <f t="shared" si="2"/>
        <v>0</v>
      </c>
      <c r="Z45" s="49">
        <f t="shared" si="2"/>
        <v>1879.4</v>
      </c>
      <c r="AA45" s="49">
        <f t="shared" si="2"/>
        <v>2154.8000000000002</v>
      </c>
      <c r="AB45" s="49">
        <f t="shared" si="2"/>
        <v>16861.2</v>
      </c>
    </row>
    <row r="46" spans="1:29" ht="27" thickTop="1" x14ac:dyDescent="0.25">
      <c r="C46" s="90"/>
      <c r="D46" s="90"/>
      <c r="E46" s="43" t="s">
        <v>22</v>
      </c>
      <c r="F46" s="44"/>
      <c r="G46" s="44"/>
      <c r="H46" s="44">
        <v>2347</v>
      </c>
      <c r="I46" s="51" t="s">
        <v>23</v>
      </c>
      <c r="J46" s="51"/>
      <c r="K46" s="45">
        <f>H46/K37</f>
        <v>0.9361786996410052</v>
      </c>
      <c r="L46" s="7"/>
      <c r="N46" s="50"/>
      <c r="O46" s="50"/>
      <c r="U46" s="188" t="s">
        <v>94</v>
      </c>
      <c r="V46" s="190">
        <f>K37+Z37</f>
        <v>4413</v>
      </c>
      <c r="W46" s="189" t="s">
        <v>95</v>
      </c>
      <c r="X46" s="191">
        <f>SUM(AA37,R37)</f>
        <v>9279</v>
      </c>
      <c r="AC46" s="2"/>
    </row>
    <row r="47" spans="1:29" x14ac:dyDescent="0.25">
      <c r="A47" s="225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106"/>
      <c r="Y47" s="106"/>
      <c r="Z47" s="106"/>
      <c r="AA47" s="106"/>
      <c r="AB47" s="106"/>
    </row>
    <row r="48" spans="1:29" x14ac:dyDescent="0.2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106"/>
      <c r="Y48" s="106"/>
      <c r="Z48" s="106"/>
      <c r="AA48" s="106"/>
      <c r="AB48" s="106"/>
    </row>
  </sheetData>
  <mergeCells count="2">
    <mergeCell ref="A47:W47"/>
    <mergeCell ref="A48:W48"/>
  </mergeCells>
  <phoneticPr fontId="0" type="noConversion"/>
  <printOptions horizontalCentered="1" verticalCentered="1"/>
  <pageMargins left="0.25" right="0.25" top="0.79" bottom="0.25" header="0.33" footer="0.24"/>
  <pageSetup scale="62" fitToHeight="0" orientation="landscape" r:id="rId1"/>
  <headerFooter alignWithMargins="0">
    <oddHeader>&amp;C&amp;"Arial,Italic"&amp;14YMCA of Greater Fort Wayne
Membership Statistics
Central Branch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8"/>
  <sheetViews>
    <sheetView topLeftCell="A7" zoomScale="85" zoomScaleNormal="85" workbookViewId="0">
      <selection activeCell="I46" sqref="I46"/>
    </sheetView>
  </sheetViews>
  <sheetFormatPr defaultColWidth="12.5546875" defaultRowHeight="13.2" x14ac:dyDescent="0.25"/>
  <cols>
    <col min="1" max="1" width="13.5546875" style="4" bestFit="1" customWidth="1"/>
    <col min="2" max="2" width="8" style="90" bestFit="1" customWidth="1"/>
    <col min="3" max="4" width="8" style="2" hidden="1" customWidth="1"/>
    <col min="5" max="5" width="5.6640625" style="2" bestFit="1" customWidth="1"/>
    <col min="6" max="6" width="11.5546875" style="2" customWidth="1"/>
    <col min="7" max="7" width="8.6640625" style="2" bestFit="1" customWidth="1"/>
    <col min="8" max="8" width="7" style="2" bestFit="1" customWidth="1"/>
    <col min="9" max="9" width="9.6640625" style="2" bestFit="1" customWidth="1"/>
    <col min="10" max="10" width="9.33203125" style="2" customWidth="1"/>
    <col min="11" max="11" width="8.44140625" style="2" bestFit="1" customWidth="1"/>
    <col min="12" max="12" width="6.6640625" style="2" bestFit="1" customWidth="1"/>
    <col min="13" max="13" width="7" style="2" bestFit="1" customWidth="1"/>
    <col min="14" max="14" width="7.44140625" style="2" bestFit="1" customWidth="1"/>
    <col min="15" max="15" width="2" style="2" customWidth="1"/>
    <col min="16" max="16" width="7.44140625" style="2" bestFit="1" customWidth="1"/>
    <col min="17" max="17" width="9.44140625" style="2" bestFit="1" customWidth="1"/>
    <col min="18" max="18" width="8.33203125" style="2" customWidth="1"/>
    <col min="19" max="19" width="12.44140625" style="2" bestFit="1" customWidth="1"/>
    <col min="20" max="20" width="7.5546875" style="2" bestFit="1" customWidth="1"/>
    <col min="21" max="24" width="12.5546875" style="2" customWidth="1"/>
    <col min="25" max="16384" width="12.5546875" style="1"/>
  </cols>
  <sheetData>
    <row r="1" spans="1:26" s="5" customFormat="1" ht="39.6" x14ac:dyDescent="0.25">
      <c r="A1" s="77">
        <v>2021</v>
      </c>
      <c r="B1" s="87">
        <v>188</v>
      </c>
      <c r="C1" s="41" t="s">
        <v>20</v>
      </c>
      <c r="D1" s="17" t="s">
        <v>0</v>
      </c>
      <c r="E1" s="17" t="s">
        <v>1</v>
      </c>
      <c r="F1" s="17" t="s">
        <v>56</v>
      </c>
      <c r="G1" s="17" t="s">
        <v>57</v>
      </c>
      <c r="H1" s="17" t="s">
        <v>21</v>
      </c>
      <c r="I1" s="17" t="s">
        <v>58</v>
      </c>
      <c r="J1" s="40" t="s">
        <v>65</v>
      </c>
      <c r="K1" s="17" t="s">
        <v>66</v>
      </c>
      <c r="L1" s="131" t="s">
        <v>72</v>
      </c>
      <c r="M1" s="131" t="s">
        <v>51</v>
      </c>
      <c r="N1" s="17" t="s">
        <v>5</v>
      </c>
      <c r="O1" s="125"/>
      <c r="P1" s="40" t="s">
        <v>68</v>
      </c>
      <c r="Q1" s="17" t="s">
        <v>49</v>
      </c>
      <c r="R1" s="40" t="s">
        <v>62</v>
      </c>
      <c r="S1" s="17" t="s">
        <v>91</v>
      </c>
      <c r="T1" s="17" t="s">
        <v>69</v>
      </c>
      <c r="U1" s="17" t="s">
        <v>71</v>
      </c>
      <c r="V1" s="17" t="s">
        <v>64</v>
      </c>
      <c r="W1" s="17" t="s">
        <v>48</v>
      </c>
    </row>
    <row r="2" spans="1:26" x14ac:dyDescent="0.25">
      <c r="A2" s="78" t="s">
        <v>6</v>
      </c>
      <c r="B2" s="88">
        <v>608</v>
      </c>
      <c r="C2" s="32"/>
      <c r="D2" s="20"/>
      <c r="E2" s="20">
        <v>710</v>
      </c>
      <c r="F2" s="20">
        <v>1762</v>
      </c>
      <c r="G2" s="20">
        <v>671</v>
      </c>
      <c r="H2" s="20">
        <v>109</v>
      </c>
      <c r="I2" s="20">
        <v>76</v>
      </c>
      <c r="J2" s="28">
        <v>0</v>
      </c>
      <c r="K2" s="20">
        <v>3936</v>
      </c>
      <c r="L2" s="169">
        <v>1014</v>
      </c>
      <c r="M2" s="169">
        <v>83</v>
      </c>
      <c r="N2" s="20">
        <v>11534</v>
      </c>
      <c r="O2" s="142"/>
      <c r="P2" s="28">
        <v>135</v>
      </c>
      <c r="Q2" s="20">
        <v>66</v>
      </c>
      <c r="R2" s="65">
        <v>9</v>
      </c>
      <c r="S2" s="20">
        <v>3355</v>
      </c>
      <c r="T2" s="20">
        <v>1</v>
      </c>
      <c r="U2" s="20">
        <v>3566</v>
      </c>
      <c r="V2" s="20">
        <v>3784</v>
      </c>
      <c r="W2" s="20">
        <v>35403</v>
      </c>
    </row>
    <row r="3" spans="1:26" x14ac:dyDescent="0.25">
      <c r="A3" s="78" t="s">
        <v>7</v>
      </c>
      <c r="B3" s="88">
        <v>615</v>
      </c>
      <c r="C3" s="32"/>
      <c r="D3" s="20"/>
      <c r="E3" s="20">
        <v>689</v>
      </c>
      <c r="F3" s="20">
        <v>1734</v>
      </c>
      <c r="G3" s="20">
        <v>664</v>
      </c>
      <c r="H3" s="20">
        <v>106</v>
      </c>
      <c r="I3" s="20">
        <v>73</v>
      </c>
      <c r="J3" s="28">
        <v>0</v>
      </c>
      <c r="K3" s="20">
        <v>3881</v>
      </c>
      <c r="L3" s="169">
        <v>1009</v>
      </c>
      <c r="M3" s="169">
        <v>82</v>
      </c>
      <c r="N3" s="20">
        <v>11371</v>
      </c>
      <c r="O3" s="142"/>
      <c r="P3" s="28">
        <v>126</v>
      </c>
      <c r="Q3" s="20">
        <v>73</v>
      </c>
      <c r="R3" s="65">
        <v>12</v>
      </c>
      <c r="S3" s="20">
        <v>3400</v>
      </c>
      <c r="T3" s="20">
        <v>0</v>
      </c>
      <c r="U3" s="20">
        <v>3611</v>
      </c>
      <c r="V3" s="20">
        <v>3820</v>
      </c>
      <c r="W3" s="20">
        <v>32353</v>
      </c>
    </row>
    <row r="4" spans="1:26" x14ac:dyDescent="0.25">
      <c r="A4" s="78" t="s">
        <v>8</v>
      </c>
      <c r="B4" s="88">
        <v>625</v>
      </c>
      <c r="C4" s="32"/>
      <c r="D4" s="20"/>
      <c r="E4" s="20">
        <v>697</v>
      </c>
      <c r="F4" s="20">
        <v>1746</v>
      </c>
      <c r="G4" s="20">
        <v>695</v>
      </c>
      <c r="H4" s="20">
        <v>110</v>
      </c>
      <c r="I4" s="20">
        <v>71</v>
      </c>
      <c r="J4" s="28">
        <v>0</v>
      </c>
      <c r="K4" s="20">
        <v>3944</v>
      </c>
      <c r="L4" s="169">
        <v>1048</v>
      </c>
      <c r="M4" s="169">
        <v>80</v>
      </c>
      <c r="N4" s="20">
        <v>11561</v>
      </c>
      <c r="O4" s="142"/>
      <c r="P4" s="28">
        <v>136</v>
      </c>
      <c r="Q4" s="20">
        <v>76</v>
      </c>
      <c r="R4" s="65">
        <v>14</v>
      </c>
      <c r="S4" s="20">
        <v>3461</v>
      </c>
      <c r="T4" s="20">
        <v>0</v>
      </c>
      <c r="U4" s="20">
        <v>3687</v>
      </c>
      <c r="V4" s="20">
        <v>3901</v>
      </c>
      <c r="W4" s="20">
        <v>37270</v>
      </c>
    </row>
    <row r="5" spans="1:26" x14ac:dyDescent="0.25">
      <c r="A5" s="78" t="s">
        <v>9</v>
      </c>
      <c r="B5" s="88">
        <v>607</v>
      </c>
      <c r="C5" s="32"/>
      <c r="D5" s="20"/>
      <c r="E5" s="20">
        <v>692</v>
      </c>
      <c r="F5" s="20">
        <v>1760</v>
      </c>
      <c r="G5" s="20">
        <v>724</v>
      </c>
      <c r="H5" s="20">
        <v>118</v>
      </c>
      <c r="I5" s="20">
        <v>69</v>
      </c>
      <c r="J5" s="28">
        <v>0</v>
      </c>
      <c r="K5" s="20">
        <v>3970</v>
      </c>
      <c r="L5" s="169">
        <v>1076</v>
      </c>
      <c r="M5" s="169">
        <v>79</v>
      </c>
      <c r="N5" s="20">
        <v>11773</v>
      </c>
      <c r="O5" s="142"/>
      <c r="P5" s="28">
        <v>138</v>
      </c>
      <c r="Q5" s="20">
        <v>78</v>
      </c>
      <c r="R5" s="65">
        <v>14</v>
      </c>
      <c r="S5" s="20">
        <v>3504</v>
      </c>
      <c r="T5" s="20">
        <v>0</v>
      </c>
      <c r="U5" s="20">
        <v>3734</v>
      </c>
      <c r="V5" s="20">
        <v>3945</v>
      </c>
      <c r="W5" s="20">
        <v>31793</v>
      </c>
    </row>
    <row r="6" spans="1:26" x14ac:dyDescent="0.25">
      <c r="A6" s="78" t="s">
        <v>10</v>
      </c>
      <c r="B6" s="88">
        <v>614</v>
      </c>
      <c r="C6" s="32"/>
      <c r="D6" s="20"/>
      <c r="E6" s="20">
        <v>687</v>
      </c>
      <c r="F6" s="20">
        <v>1781</v>
      </c>
      <c r="G6" s="20">
        <v>740</v>
      </c>
      <c r="H6" s="20">
        <v>123</v>
      </c>
      <c r="I6" s="20">
        <v>69</v>
      </c>
      <c r="J6" s="28">
        <v>8</v>
      </c>
      <c r="K6" s="20">
        <v>4022</v>
      </c>
      <c r="L6" s="169">
        <v>1100</v>
      </c>
      <c r="M6" s="169">
        <v>80</v>
      </c>
      <c r="N6" s="20">
        <v>11929</v>
      </c>
      <c r="O6" s="142"/>
      <c r="P6" s="28">
        <v>142</v>
      </c>
      <c r="Q6" s="20">
        <v>81</v>
      </c>
      <c r="R6" s="65">
        <v>12</v>
      </c>
      <c r="S6" s="20">
        <v>3536</v>
      </c>
      <c r="T6" s="20">
        <v>0</v>
      </c>
      <c r="U6" s="20">
        <v>3771</v>
      </c>
      <c r="V6" s="20">
        <v>3994</v>
      </c>
      <c r="W6" s="20">
        <v>30568</v>
      </c>
    </row>
    <row r="7" spans="1:26" x14ac:dyDescent="0.25">
      <c r="A7" s="78" t="s">
        <v>11</v>
      </c>
      <c r="B7" s="88">
        <v>620</v>
      </c>
      <c r="C7" s="32"/>
      <c r="D7" s="20"/>
      <c r="E7" s="20">
        <v>701</v>
      </c>
      <c r="F7" s="20">
        <v>1829</v>
      </c>
      <c r="G7" s="20">
        <v>740</v>
      </c>
      <c r="H7" s="20">
        <v>135</v>
      </c>
      <c r="I7" s="20">
        <v>72</v>
      </c>
      <c r="J7" s="28">
        <v>25</v>
      </c>
      <c r="K7" s="20">
        <v>4122</v>
      </c>
      <c r="L7" s="169">
        <v>1139</v>
      </c>
      <c r="M7" s="169">
        <v>74</v>
      </c>
      <c r="N7" s="20">
        <v>12420</v>
      </c>
      <c r="O7" s="142"/>
      <c r="P7" s="28">
        <v>140</v>
      </c>
      <c r="Q7" s="20">
        <v>89</v>
      </c>
      <c r="R7" s="65">
        <v>15</v>
      </c>
      <c r="S7" s="20">
        <v>3592</v>
      </c>
      <c r="T7" s="20">
        <v>0</v>
      </c>
      <c r="U7" s="20">
        <v>3836</v>
      </c>
      <c r="V7" s="20">
        <v>4066</v>
      </c>
      <c r="W7" s="20">
        <v>33788</v>
      </c>
    </row>
    <row r="8" spans="1:26" x14ac:dyDescent="0.25">
      <c r="A8" s="78" t="s">
        <v>12</v>
      </c>
      <c r="B8" s="88">
        <v>627</v>
      </c>
      <c r="C8" s="32"/>
      <c r="D8" s="20"/>
      <c r="E8" s="20">
        <v>696</v>
      </c>
      <c r="F8" s="20">
        <v>1845</v>
      </c>
      <c r="G8" s="20">
        <v>743</v>
      </c>
      <c r="H8" s="20">
        <v>137</v>
      </c>
      <c r="I8" s="20">
        <v>77</v>
      </c>
      <c r="J8" s="28">
        <v>27</v>
      </c>
      <c r="K8" s="20">
        <v>4152</v>
      </c>
      <c r="L8" s="169">
        <v>1117</v>
      </c>
      <c r="M8" s="169">
        <v>74</v>
      </c>
      <c r="N8" s="20">
        <v>12266</v>
      </c>
      <c r="O8" s="142"/>
      <c r="P8" s="28">
        <v>142</v>
      </c>
      <c r="Q8" s="20">
        <v>95</v>
      </c>
      <c r="R8" s="65">
        <v>8</v>
      </c>
      <c r="S8" s="20">
        <v>3695</v>
      </c>
      <c r="T8" s="20">
        <v>0</v>
      </c>
      <c r="U8" s="20">
        <v>3940</v>
      </c>
      <c r="V8" s="20">
        <v>4110</v>
      </c>
      <c r="W8" s="20">
        <v>33153</v>
      </c>
    </row>
    <row r="9" spans="1:26" x14ac:dyDescent="0.25">
      <c r="A9" s="78" t="s">
        <v>13</v>
      </c>
      <c r="B9" s="88">
        <v>629</v>
      </c>
      <c r="C9" s="32"/>
      <c r="D9" s="20"/>
      <c r="E9" s="20">
        <v>712</v>
      </c>
      <c r="F9" s="20">
        <v>1830</v>
      </c>
      <c r="G9" s="20">
        <v>719</v>
      </c>
      <c r="H9" s="20">
        <v>139</v>
      </c>
      <c r="I9" s="20">
        <v>75</v>
      </c>
      <c r="J9" s="28">
        <v>0</v>
      </c>
      <c r="K9" s="20">
        <v>4104</v>
      </c>
      <c r="L9" s="169">
        <v>1106</v>
      </c>
      <c r="M9" s="169">
        <v>73</v>
      </c>
      <c r="N9" s="20">
        <v>12133</v>
      </c>
      <c r="O9" s="142"/>
      <c r="P9" s="28">
        <v>147</v>
      </c>
      <c r="Q9" s="20">
        <v>24</v>
      </c>
      <c r="R9" s="65">
        <v>11</v>
      </c>
      <c r="S9" s="20">
        <v>3702</v>
      </c>
      <c r="T9" s="20">
        <v>0</v>
      </c>
      <c r="U9" s="20">
        <v>3884</v>
      </c>
      <c r="V9" s="20">
        <v>4096</v>
      </c>
      <c r="W9" s="20">
        <v>30910</v>
      </c>
    </row>
    <row r="10" spans="1:26" x14ac:dyDescent="0.25">
      <c r="A10" s="78" t="s">
        <v>14</v>
      </c>
      <c r="B10" s="88">
        <v>609</v>
      </c>
      <c r="C10" s="32"/>
      <c r="D10" s="20"/>
      <c r="E10" s="20">
        <v>700</v>
      </c>
      <c r="F10" s="20">
        <v>1781</v>
      </c>
      <c r="G10" s="20">
        <v>719</v>
      </c>
      <c r="H10" s="20">
        <v>142</v>
      </c>
      <c r="I10" s="20">
        <v>75</v>
      </c>
      <c r="J10" s="28">
        <v>0</v>
      </c>
      <c r="K10" s="20">
        <v>4026</v>
      </c>
      <c r="L10" s="169">
        <v>1092</v>
      </c>
      <c r="M10" s="169">
        <v>72</v>
      </c>
      <c r="N10" s="20">
        <v>11836</v>
      </c>
      <c r="O10" s="142"/>
      <c r="P10" s="28">
        <v>151</v>
      </c>
      <c r="Q10" s="20">
        <v>32</v>
      </c>
      <c r="R10" s="65">
        <v>15</v>
      </c>
      <c r="S10" s="20">
        <v>3757</v>
      </c>
      <c r="T10" s="20">
        <v>0</v>
      </c>
      <c r="U10" s="20">
        <v>3955</v>
      </c>
      <c r="V10" s="20">
        <v>4156</v>
      </c>
      <c r="W10" s="20">
        <v>27583</v>
      </c>
    </row>
    <row r="11" spans="1:26" x14ac:dyDescent="0.25">
      <c r="A11" s="78" t="s">
        <v>15</v>
      </c>
      <c r="B11" s="88">
        <v>613</v>
      </c>
      <c r="C11" s="32"/>
      <c r="D11" s="20"/>
      <c r="E11" s="20">
        <v>747</v>
      </c>
      <c r="F11" s="20">
        <v>1840</v>
      </c>
      <c r="G11" s="20">
        <v>729</v>
      </c>
      <c r="H11" s="20">
        <v>146</v>
      </c>
      <c r="I11" s="20">
        <v>75</v>
      </c>
      <c r="J11" s="28">
        <v>0</v>
      </c>
      <c r="K11" s="20">
        <v>4150</v>
      </c>
      <c r="L11" s="169">
        <v>1083</v>
      </c>
      <c r="M11" s="169">
        <v>70</v>
      </c>
      <c r="N11" s="20">
        <v>12099</v>
      </c>
      <c r="O11" s="142"/>
      <c r="P11" s="28">
        <v>141</v>
      </c>
      <c r="Q11" s="20">
        <v>43</v>
      </c>
      <c r="R11" s="65">
        <v>20</v>
      </c>
      <c r="S11" s="20">
        <v>3799</v>
      </c>
      <c r="T11" s="20">
        <v>0</v>
      </c>
      <c r="U11" s="20">
        <v>4003</v>
      </c>
      <c r="V11" s="20">
        <v>4198</v>
      </c>
      <c r="W11" s="20">
        <v>31501</v>
      </c>
    </row>
    <row r="12" spans="1:26" x14ac:dyDescent="0.25">
      <c r="A12" s="78" t="s">
        <v>16</v>
      </c>
      <c r="B12" s="88">
        <v>626</v>
      </c>
      <c r="C12" s="32"/>
      <c r="D12" s="20"/>
      <c r="E12" s="20">
        <v>732</v>
      </c>
      <c r="F12" s="20">
        <v>1819</v>
      </c>
      <c r="G12" s="20">
        <v>726</v>
      </c>
      <c r="H12" s="20">
        <v>154</v>
      </c>
      <c r="I12" s="20">
        <v>77</v>
      </c>
      <c r="J12" s="28">
        <v>0</v>
      </c>
      <c r="K12" s="20">
        <v>4134</v>
      </c>
      <c r="L12" s="169">
        <v>1091</v>
      </c>
      <c r="M12" s="169">
        <v>69</v>
      </c>
      <c r="N12" s="20">
        <v>11996</v>
      </c>
      <c r="O12" s="142"/>
      <c r="P12" s="28">
        <v>137</v>
      </c>
      <c r="Q12" s="20">
        <v>60</v>
      </c>
      <c r="R12" s="65">
        <v>24</v>
      </c>
      <c r="S12" s="20">
        <v>3888</v>
      </c>
      <c r="T12" s="20">
        <v>0</v>
      </c>
      <c r="U12" s="20">
        <v>4109</v>
      </c>
      <c r="V12" s="20">
        <v>4254</v>
      </c>
      <c r="W12" s="20">
        <v>32657</v>
      </c>
    </row>
    <row r="13" spans="1:26" s="2" customFormat="1" x14ac:dyDescent="0.25">
      <c r="A13" s="79" t="s">
        <v>17</v>
      </c>
      <c r="B13" s="96">
        <v>623</v>
      </c>
      <c r="C13" s="33"/>
      <c r="D13" s="22"/>
      <c r="E13" s="22">
        <v>732</v>
      </c>
      <c r="F13" s="22">
        <v>1815</v>
      </c>
      <c r="G13" s="22">
        <v>714</v>
      </c>
      <c r="H13" s="22">
        <v>145</v>
      </c>
      <c r="I13" s="22">
        <v>79</v>
      </c>
      <c r="J13" s="29">
        <v>0</v>
      </c>
      <c r="K13" s="22">
        <v>4108</v>
      </c>
      <c r="L13" s="171">
        <v>1065</v>
      </c>
      <c r="M13" s="171">
        <v>70</v>
      </c>
      <c r="N13" s="22">
        <v>11959</v>
      </c>
      <c r="O13" s="142"/>
      <c r="P13" s="29">
        <v>149</v>
      </c>
      <c r="Q13" s="22">
        <v>65</v>
      </c>
      <c r="R13" s="66">
        <v>22</v>
      </c>
      <c r="S13" s="22">
        <v>3915</v>
      </c>
      <c r="T13" s="22">
        <v>0</v>
      </c>
      <c r="U13" s="22">
        <v>4151</v>
      </c>
      <c r="V13" s="22">
        <v>4376</v>
      </c>
      <c r="W13" s="22">
        <v>33549</v>
      </c>
      <c r="Y13" s="1"/>
      <c r="Z13" s="1"/>
    </row>
    <row r="14" spans="1:26" s="2" customFormat="1" ht="13.8" thickBot="1" x14ac:dyDescent="0.3">
      <c r="A14" s="217" t="s">
        <v>93</v>
      </c>
      <c r="B14" s="219">
        <v>618</v>
      </c>
      <c r="C14" s="142"/>
      <c r="D14" s="142"/>
      <c r="E14" s="142">
        <v>707.91666666666663</v>
      </c>
      <c r="F14" s="142">
        <v>1795.1666666666667</v>
      </c>
      <c r="G14" s="142">
        <v>715.33333333333337</v>
      </c>
      <c r="H14" s="142">
        <v>130.33333333333334</v>
      </c>
      <c r="I14" s="142">
        <v>74</v>
      </c>
      <c r="J14" s="142">
        <v>5</v>
      </c>
      <c r="K14" s="142">
        <v>4045.75</v>
      </c>
      <c r="L14" s="220">
        <v>1078.3333333333333</v>
      </c>
      <c r="M14" s="220">
        <v>75.5</v>
      </c>
      <c r="N14" s="142">
        <v>11906.416666666666</v>
      </c>
      <c r="O14" s="142"/>
      <c r="P14" s="142">
        <v>140.33333333333334</v>
      </c>
      <c r="Q14" s="142">
        <v>65.166666666666671</v>
      </c>
      <c r="R14" s="142">
        <v>14.666666666666666</v>
      </c>
      <c r="S14" s="142">
        <v>3633.6666666666665</v>
      </c>
      <c r="T14" s="142">
        <v>8.3333333333333329E-2</v>
      </c>
      <c r="U14" s="142">
        <v>3853.9166666666665</v>
      </c>
      <c r="V14" s="142">
        <v>4058.3333333333335</v>
      </c>
      <c r="W14" s="142">
        <v>32544</v>
      </c>
      <c r="Y14" s="1"/>
      <c r="Z14" s="1"/>
    </row>
    <row r="15" spans="1:26" s="2" customFormat="1" ht="14.4" thickTop="1" thickBot="1" x14ac:dyDescent="0.3">
      <c r="A15" s="111" t="s">
        <v>92</v>
      </c>
      <c r="B15" s="112">
        <v>596.5</v>
      </c>
      <c r="C15" s="102"/>
      <c r="D15" s="102"/>
      <c r="E15" s="102">
        <v>754.66666666666663</v>
      </c>
      <c r="F15" s="102">
        <v>2012.75</v>
      </c>
      <c r="G15" s="102">
        <v>717.75</v>
      </c>
      <c r="H15" s="102">
        <v>143.5</v>
      </c>
      <c r="I15" s="102">
        <v>94.25</v>
      </c>
      <c r="J15" s="102">
        <v>3.3333333333333335</v>
      </c>
      <c r="K15" s="102">
        <v>4322.75</v>
      </c>
      <c r="L15" s="137">
        <v>1133.75</v>
      </c>
      <c r="M15" s="137">
        <v>103.75</v>
      </c>
      <c r="N15" s="102">
        <v>12791.75</v>
      </c>
      <c r="O15" s="102"/>
      <c r="P15" s="102">
        <v>158.5</v>
      </c>
      <c r="Q15" s="102">
        <v>89.75</v>
      </c>
      <c r="R15" s="102">
        <v>13.25</v>
      </c>
      <c r="S15" s="102">
        <v>3169.5</v>
      </c>
      <c r="T15" s="102">
        <v>3.4166666666666665</v>
      </c>
      <c r="U15" s="102">
        <v>3434.4166666666665</v>
      </c>
      <c r="V15" s="102">
        <v>3708.9166666666665</v>
      </c>
      <c r="W15" s="102">
        <v>26431.833333333332</v>
      </c>
      <c r="Y15" s="1"/>
      <c r="Z15" s="1"/>
    </row>
    <row r="16" spans="1:26" s="2" customFormat="1" ht="14.4" thickTop="1" thickBot="1" x14ac:dyDescent="0.3">
      <c r="A16" s="111" t="s">
        <v>89</v>
      </c>
      <c r="B16" s="112">
        <v>638.83333333333337</v>
      </c>
      <c r="C16" s="102"/>
      <c r="D16" s="102"/>
      <c r="E16" s="102">
        <v>812.5</v>
      </c>
      <c r="F16" s="102">
        <v>2188.0833333333335</v>
      </c>
      <c r="G16" s="102">
        <v>705.83333333333337</v>
      </c>
      <c r="H16" s="102">
        <v>249.58333333333334</v>
      </c>
      <c r="I16" s="102">
        <v>102.25</v>
      </c>
      <c r="J16" s="102">
        <v>5.166666666666667</v>
      </c>
      <c r="K16" s="102">
        <v>4702.25</v>
      </c>
      <c r="L16" s="137">
        <v>1109.5833333333333</v>
      </c>
      <c r="M16" s="137">
        <v>129.08333333333334</v>
      </c>
      <c r="N16" s="102">
        <v>13520.75</v>
      </c>
      <c r="O16" s="102"/>
      <c r="P16" s="102">
        <v>177.16666666666666</v>
      </c>
      <c r="Q16" s="102">
        <v>106.33333333333333</v>
      </c>
      <c r="R16" s="102">
        <v>16.166666666666668</v>
      </c>
      <c r="S16" s="102">
        <v>2476.166666666667</v>
      </c>
      <c r="T16" s="102">
        <v>5.333333333333333</v>
      </c>
      <c r="U16" s="102">
        <v>2781.1666666666665</v>
      </c>
      <c r="V16" s="102">
        <v>3111.0833333333335</v>
      </c>
      <c r="W16" s="102">
        <v>45648.583333333336</v>
      </c>
      <c r="Y16" s="1"/>
      <c r="Z16" s="1"/>
    </row>
    <row r="17" spans="1:26" s="2" customFormat="1" ht="14.4" hidden="1" thickTop="1" thickBot="1" x14ac:dyDescent="0.3">
      <c r="A17" s="201" t="s">
        <v>88</v>
      </c>
      <c r="B17" s="202">
        <v>571.5</v>
      </c>
      <c r="C17" s="204"/>
      <c r="D17" s="204"/>
      <c r="E17" s="204">
        <v>694.83333333333337</v>
      </c>
      <c r="F17" s="204">
        <v>1993.5</v>
      </c>
      <c r="G17" s="204">
        <v>584.5</v>
      </c>
      <c r="H17" s="204">
        <v>160.58333333333334</v>
      </c>
      <c r="I17" s="204">
        <v>95.25</v>
      </c>
      <c r="J17" s="204">
        <v>6.583333333333333</v>
      </c>
      <c r="K17" s="204">
        <v>4106.75</v>
      </c>
      <c r="L17" s="205">
        <v>858.16666666666663</v>
      </c>
      <c r="M17" s="205">
        <v>177.16666666666666</v>
      </c>
      <c r="N17" s="204">
        <v>11850.416666666666</v>
      </c>
      <c r="O17" s="142"/>
      <c r="P17" s="204">
        <v>138.33333333333334</v>
      </c>
      <c r="Q17" s="204">
        <v>124.5</v>
      </c>
      <c r="R17" s="204">
        <v>11.916666666666666</v>
      </c>
      <c r="S17" s="204">
        <v>2016.1666666666667</v>
      </c>
      <c r="T17" s="204">
        <v>7.833333333333333</v>
      </c>
      <c r="U17" s="204">
        <v>2298.75</v>
      </c>
      <c r="V17" s="204">
        <v>2611.4166666666665</v>
      </c>
      <c r="W17" s="196">
        <v>45880.333333333336</v>
      </c>
      <c r="Y17" s="1"/>
      <c r="Z17" s="1"/>
    </row>
    <row r="18" spans="1:26" s="2" customFormat="1" ht="14.4" hidden="1" thickTop="1" thickBot="1" x14ac:dyDescent="0.3">
      <c r="A18" s="207" t="s">
        <v>61</v>
      </c>
      <c r="B18" s="202">
        <v>213.7</v>
      </c>
      <c r="C18" s="204"/>
      <c r="D18" s="204"/>
      <c r="E18" s="204">
        <v>373.6</v>
      </c>
      <c r="F18" s="204">
        <v>1055.2</v>
      </c>
      <c r="G18" s="204">
        <v>262.3</v>
      </c>
      <c r="H18" s="204">
        <v>88.4</v>
      </c>
      <c r="I18" s="204">
        <v>57</v>
      </c>
      <c r="J18" s="204"/>
      <c r="K18" s="204">
        <v>2050.1999999999998</v>
      </c>
      <c r="L18" s="205">
        <v>346.2</v>
      </c>
      <c r="M18" s="205">
        <v>82.3</v>
      </c>
      <c r="N18" s="204">
        <v>6922</v>
      </c>
      <c r="O18" s="142"/>
      <c r="P18" s="204"/>
      <c r="Q18" s="204">
        <v>52.9</v>
      </c>
      <c r="R18" s="204"/>
      <c r="S18" s="204">
        <v>517.6</v>
      </c>
      <c r="T18" s="204"/>
      <c r="U18" s="204"/>
      <c r="V18" s="204"/>
      <c r="W18" s="100">
        <v>37839.857142857145</v>
      </c>
      <c r="Y18" s="1"/>
      <c r="Z18" s="1"/>
    </row>
    <row r="19" spans="1:26" s="2" customFormat="1" ht="14.4" hidden="1" thickTop="1" thickBot="1" x14ac:dyDescent="0.3">
      <c r="A19" s="68" t="s">
        <v>60</v>
      </c>
      <c r="B19" s="112"/>
      <c r="C19" s="102"/>
      <c r="D19" s="102"/>
      <c r="E19" s="102"/>
      <c r="F19" s="102"/>
      <c r="G19" s="102"/>
      <c r="H19" s="102"/>
      <c r="I19" s="102"/>
      <c r="J19" s="102"/>
      <c r="K19" s="102"/>
      <c r="L19" s="137"/>
      <c r="M19" s="137"/>
      <c r="N19" s="102"/>
      <c r="O19" s="142"/>
      <c r="P19" s="102"/>
      <c r="Q19" s="102"/>
      <c r="R19" s="102"/>
      <c r="S19" s="102"/>
      <c r="T19" s="102"/>
      <c r="U19" s="102"/>
      <c r="V19" s="102"/>
      <c r="W19" s="100"/>
      <c r="Y19" s="1"/>
      <c r="Z19" s="1"/>
    </row>
    <row r="20" spans="1:26" s="2" customFormat="1" ht="14.4" hidden="1" thickTop="1" thickBot="1" x14ac:dyDescent="0.3">
      <c r="A20" s="68" t="s">
        <v>59</v>
      </c>
      <c r="B20" s="112"/>
      <c r="C20" s="102"/>
      <c r="D20" s="102"/>
      <c r="E20" s="102"/>
      <c r="F20" s="102"/>
      <c r="G20" s="102"/>
      <c r="H20" s="102"/>
      <c r="I20" s="102"/>
      <c r="J20" s="102"/>
      <c r="K20" s="102"/>
      <c r="L20" s="137"/>
      <c r="M20" s="137"/>
      <c r="N20" s="102"/>
      <c r="O20" s="142"/>
      <c r="P20" s="102"/>
      <c r="Q20" s="102"/>
      <c r="R20" s="102"/>
      <c r="S20" s="102"/>
      <c r="T20" s="102"/>
      <c r="U20" s="102"/>
      <c r="V20" s="102"/>
      <c r="W20" s="100"/>
      <c r="Y20" s="1"/>
      <c r="Z20" s="1"/>
    </row>
    <row r="21" spans="1:26" s="2" customFormat="1" ht="14.4" hidden="1" thickTop="1" thickBot="1" x14ac:dyDescent="0.3">
      <c r="A21" s="13" t="s">
        <v>52</v>
      </c>
      <c r="B21" s="91"/>
      <c r="C21" s="74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149"/>
      <c r="P21" s="47"/>
      <c r="Q21" s="47"/>
      <c r="R21" s="47"/>
      <c r="S21" s="47"/>
      <c r="T21" s="47"/>
      <c r="U21" s="47"/>
      <c r="V21" s="47"/>
      <c r="W21" s="47"/>
      <c r="Y21" s="1"/>
      <c r="Z21" s="1"/>
    </row>
    <row r="22" spans="1:26" s="2" customFormat="1" ht="14.4" hidden="1" thickTop="1" thickBot="1" x14ac:dyDescent="0.3">
      <c r="A22" s="13" t="s">
        <v>50</v>
      </c>
      <c r="B22" s="91"/>
      <c r="C22" s="74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149"/>
      <c r="P22" s="47"/>
      <c r="Q22" s="47"/>
      <c r="R22" s="47"/>
      <c r="S22" s="47"/>
      <c r="T22" s="47"/>
      <c r="U22" s="47"/>
      <c r="V22" s="47"/>
      <c r="W22" s="47"/>
      <c r="Y22" s="1"/>
      <c r="Z22" s="1"/>
    </row>
    <row r="23" spans="1:26" ht="14.4" hidden="1" thickTop="1" thickBot="1" x14ac:dyDescent="0.3">
      <c r="A23" s="13" t="s">
        <v>47</v>
      </c>
      <c r="B23" s="91"/>
      <c r="C23" s="7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149"/>
      <c r="P23" s="47"/>
      <c r="Q23" s="47"/>
      <c r="R23" s="47"/>
      <c r="S23" s="47"/>
      <c r="T23" s="47"/>
      <c r="U23" s="47"/>
      <c r="V23" s="47"/>
      <c r="W23" s="49"/>
    </row>
    <row r="24" spans="1:26" ht="14.4" hidden="1" thickTop="1" thickBot="1" x14ac:dyDescent="0.3">
      <c r="A24" s="54" t="s">
        <v>45</v>
      </c>
      <c r="B24" s="92"/>
      <c r="C24" s="61"/>
      <c r="D24" s="55"/>
      <c r="E24" s="55"/>
      <c r="F24" s="55"/>
      <c r="G24" s="55"/>
      <c r="H24" s="55"/>
      <c r="I24" s="55"/>
      <c r="J24" s="56"/>
      <c r="K24" s="56"/>
      <c r="L24" s="57"/>
      <c r="M24" s="61"/>
      <c r="N24" s="56"/>
      <c r="O24" s="126"/>
      <c r="P24" s="61"/>
      <c r="Q24" s="59"/>
      <c r="R24" s="59"/>
      <c r="S24" s="61"/>
      <c r="T24" s="61"/>
      <c r="U24" s="61"/>
      <c r="V24" s="61"/>
      <c r="W24" s="63"/>
    </row>
    <row r="25" spans="1:26" ht="14.4" hidden="1" thickTop="1" thickBot="1" x14ac:dyDescent="0.3">
      <c r="A25" s="13" t="s">
        <v>44</v>
      </c>
      <c r="B25" s="91"/>
      <c r="C25" s="34"/>
      <c r="D25" s="23"/>
      <c r="E25" s="23"/>
      <c r="F25" s="23"/>
      <c r="G25" s="23"/>
      <c r="H25" s="23"/>
      <c r="I25" s="23"/>
      <c r="J25" s="30"/>
      <c r="K25" s="30"/>
      <c r="L25" s="36"/>
      <c r="M25" s="34"/>
      <c r="N25" s="30"/>
      <c r="O25" s="126"/>
      <c r="P25" s="34"/>
      <c r="Q25" s="52"/>
      <c r="R25" s="52"/>
      <c r="S25" s="34"/>
      <c r="T25" s="34"/>
      <c r="U25" s="34"/>
      <c r="V25" s="34"/>
      <c r="W25" s="63"/>
    </row>
    <row r="26" spans="1:26" ht="14.4" hidden="1" thickTop="1" thickBot="1" x14ac:dyDescent="0.3">
      <c r="A26" s="13" t="s">
        <v>43</v>
      </c>
      <c r="B26" s="91"/>
      <c r="C26" s="34"/>
      <c r="D26" s="23"/>
      <c r="E26" s="23"/>
      <c r="F26" s="23"/>
      <c r="G26" s="23"/>
      <c r="H26" s="23"/>
      <c r="I26" s="23"/>
      <c r="J26" s="30"/>
      <c r="K26" s="30"/>
      <c r="L26" s="36"/>
      <c r="M26" s="34"/>
      <c r="N26" s="24"/>
      <c r="O26" s="126"/>
      <c r="P26" s="34"/>
      <c r="Q26" s="52"/>
      <c r="R26" s="52"/>
      <c r="S26" s="34"/>
      <c r="T26" s="126"/>
      <c r="U26" s="126"/>
      <c r="V26" s="126"/>
    </row>
    <row r="27" spans="1:26" ht="14.4" hidden="1" thickTop="1" thickBot="1" x14ac:dyDescent="0.3">
      <c r="A27" s="13" t="s">
        <v>42</v>
      </c>
      <c r="B27" s="91"/>
      <c r="C27" s="34"/>
      <c r="D27" s="23"/>
      <c r="E27" s="23"/>
      <c r="F27" s="23"/>
      <c r="G27" s="23"/>
      <c r="H27" s="23"/>
      <c r="I27" s="23"/>
      <c r="J27" s="30"/>
      <c r="K27" s="30"/>
      <c r="L27" s="36"/>
      <c r="M27" s="34"/>
      <c r="N27" s="24"/>
      <c r="O27" s="126"/>
      <c r="P27" s="34"/>
      <c r="Q27" s="52"/>
      <c r="R27" s="52"/>
      <c r="S27" s="34"/>
      <c r="T27" s="126"/>
      <c r="U27" s="126"/>
      <c r="V27" s="126"/>
    </row>
    <row r="28" spans="1:26" ht="14.4" hidden="1" thickTop="1" thickBot="1" x14ac:dyDescent="0.3">
      <c r="A28" s="13" t="s">
        <v>27</v>
      </c>
      <c r="B28" s="91"/>
      <c r="C28" s="34"/>
      <c r="D28" s="23"/>
      <c r="E28" s="23"/>
      <c r="F28" s="23"/>
      <c r="G28" s="23"/>
      <c r="H28" s="23"/>
      <c r="I28" s="23"/>
      <c r="J28" s="30"/>
      <c r="K28" s="30"/>
      <c r="L28" s="36"/>
      <c r="M28" s="34"/>
      <c r="N28" s="24"/>
      <c r="O28" s="126"/>
      <c r="P28" s="34"/>
      <c r="Q28" s="52"/>
      <c r="R28" s="52"/>
      <c r="S28" s="34"/>
      <c r="T28" s="126"/>
      <c r="U28" s="126"/>
      <c r="V28" s="126"/>
    </row>
    <row r="29" spans="1:26" s="9" customFormat="1" ht="14.4" hidden="1" thickTop="1" thickBot="1" x14ac:dyDescent="0.3">
      <c r="A29" s="11" t="s">
        <v>26</v>
      </c>
      <c r="B29" s="93"/>
      <c r="C29" s="35"/>
      <c r="D29" s="25"/>
      <c r="E29" s="25"/>
      <c r="F29" s="25"/>
      <c r="G29" s="25"/>
      <c r="H29" s="25"/>
      <c r="I29" s="25"/>
      <c r="J29" s="31"/>
      <c r="K29" s="31"/>
      <c r="L29" s="37"/>
      <c r="M29" s="35"/>
      <c r="N29" s="26"/>
      <c r="O29" s="8"/>
      <c r="P29" s="35"/>
      <c r="Q29" s="53"/>
      <c r="R29" s="53"/>
      <c r="S29" s="35"/>
      <c r="T29" s="8"/>
      <c r="U29" s="8"/>
      <c r="V29" s="8"/>
      <c r="W29" s="8"/>
      <c r="X29" s="8"/>
    </row>
    <row r="30" spans="1:26" s="9" customFormat="1" ht="14.4" hidden="1" thickTop="1" thickBot="1" x14ac:dyDescent="0.3">
      <c r="A30" s="11" t="s">
        <v>25</v>
      </c>
      <c r="B30" s="93"/>
      <c r="C30" s="35"/>
      <c r="D30" s="25"/>
      <c r="E30" s="25"/>
      <c r="F30" s="25"/>
      <c r="G30" s="25"/>
      <c r="H30" s="25"/>
      <c r="I30" s="25"/>
      <c r="J30" s="31"/>
      <c r="K30" s="31"/>
      <c r="L30" s="37"/>
      <c r="M30" s="35"/>
      <c r="N30" s="26"/>
      <c r="O30" s="8"/>
      <c r="P30" s="35"/>
      <c r="Q30" s="53"/>
      <c r="R30" s="53"/>
      <c r="S30" s="35"/>
      <c r="T30" s="8"/>
      <c r="U30" s="8"/>
      <c r="V30" s="8"/>
      <c r="W30" s="8"/>
      <c r="X30" s="8"/>
    </row>
    <row r="31" spans="1:26" ht="13.8" thickTop="1" x14ac:dyDescent="0.25">
      <c r="A31" s="3"/>
      <c r="B31" s="89"/>
      <c r="H31" s="6"/>
      <c r="O31" s="69"/>
    </row>
    <row r="32" spans="1:26" s="5" customFormat="1" ht="39.6" x14ac:dyDescent="0.25">
      <c r="A32" s="77">
        <v>2022</v>
      </c>
      <c r="B32" s="87" t="s">
        <v>53</v>
      </c>
      <c r="C32" s="41" t="s">
        <v>20</v>
      </c>
      <c r="D32" s="17" t="s">
        <v>0</v>
      </c>
      <c r="E32" s="17" t="s">
        <v>1</v>
      </c>
      <c r="F32" s="17" t="s">
        <v>56</v>
      </c>
      <c r="G32" s="17" t="s">
        <v>57</v>
      </c>
      <c r="H32" s="17" t="s">
        <v>21</v>
      </c>
      <c r="I32" s="17" t="s">
        <v>58</v>
      </c>
      <c r="J32" s="40" t="s">
        <v>65</v>
      </c>
      <c r="K32" s="17" t="s">
        <v>66</v>
      </c>
      <c r="L32" s="131" t="s">
        <v>72</v>
      </c>
      <c r="M32" s="131" t="s">
        <v>51</v>
      </c>
      <c r="N32" s="17" t="s">
        <v>5</v>
      </c>
      <c r="O32" s="125"/>
      <c r="P32" s="40" t="s">
        <v>68</v>
      </c>
      <c r="Q32" s="17" t="s">
        <v>49</v>
      </c>
      <c r="R32" s="40" t="s">
        <v>62</v>
      </c>
      <c r="S32" s="17" t="s">
        <v>91</v>
      </c>
      <c r="T32" s="17" t="s">
        <v>69</v>
      </c>
      <c r="U32" s="17" t="s">
        <v>71</v>
      </c>
      <c r="V32" s="17" t="s">
        <v>64</v>
      </c>
      <c r="W32" s="17" t="s">
        <v>48</v>
      </c>
    </row>
    <row r="33" spans="1:26" x14ac:dyDescent="0.25">
      <c r="A33" s="78" t="s">
        <v>6</v>
      </c>
      <c r="B33" s="88">
        <v>639</v>
      </c>
      <c r="C33" s="32"/>
      <c r="D33" s="20"/>
      <c r="E33" s="20">
        <v>760</v>
      </c>
      <c r="F33" s="20">
        <v>1884</v>
      </c>
      <c r="G33" s="20">
        <v>727</v>
      </c>
      <c r="H33" s="20">
        <v>151</v>
      </c>
      <c r="I33" s="20">
        <v>80</v>
      </c>
      <c r="J33" s="28">
        <v>0</v>
      </c>
      <c r="K33" s="20">
        <f t="shared" ref="K33:K37" si="0">SUM(B33:J33)</f>
        <v>4241</v>
      </c>
      <c r="L33" s="169">
        <v>1069</v>
      </c>
      <c r="M33" s="169">
        <v>70</v>
      </c>
      <c r="N33" s="20">
        <v>12357</v>
      </c>
      <c r="O33" s="142"/>
      <c r="P33" s="28">
        <v>157</v>
      </c>
      <c r="Q33" s="20">
        <v>71</v>
      </c>
      <c r="R33" s="65">
        <v>23</v>
      </c>
      <c r="S33" s="20">
        <v>3975</v>
      </c>
      <c r="T33" s="20">
        <v>0</v>
      </c>
      <c r="U33" s="20">
        <f>SUM(P33:T33)</f>
        <v>4226</v>
      </c>
      <c r="V33" s="20">
        <v>4461</v>
      </c>
      <c r="W33" s="20">
        <v>41196</v>
      </c>
    </row>
    <row r="34" spans="1:26" x14ac:dyDescent="0.25">
      <c r="A34" s="78" t="s">
        <v>7</v>
      </c>
      <c r="B34" s="88">
        <v>615</v>
      </c>
      <c r="C34" s="32"/>
      <c r="D34" s="20"/>
      <c r="E34" s="20">
        <v>768</v>
      </c>
      <c r="F34" s="20">
        <v>1900</v>
      </c>
      <c r="G34" s="20">
        <v>745</v>
      </c>
      <c r="H34" s="20">
        <v>152</v>
      </c>
      <c r="I34" s="20">
        <v>80</v>
      </c>
      <c r="J34" s="28">
        <v>0</v>
      </c>
      <c r="K34" s="20">
        <f t="shared" si="0"/>
        <v>4260</v>
      </c>
      <c r="L34" s="169">
        <v>1084</v>
      </c>
      <c r="M34" s="169">
        <v>73</v>
      </c>
      <c r="N34" s="20">
        <v>12516</v>
      </c>
      <c r="O34" s="142"/>
      <c r="P34" s="28">
        <v>159</v>
      </c>
      <c r="Q34" s="20">
        <v>86</v>
      </c>
      <c r="R34" s="65">
        <v>17</v>
      </c>
      <c r="S34" s="20">
        <v>4048</v>
      </c>
      <c r="T34" s="20">
        <v>0</v>
      </c>
      <c r="U34" s="20">
        <f>SUM(P34:T34)</f>
        <v>4310</v>
      </c>
      <c r="V34" s="20">
        <v>4536</v>
      </c>
      <c r="W34" s="20">
        <v>39064</v>
      </c>
    </row>
    <row r="35" spans="1:26" x14ac:dyDescent="0.25">
      <c r="A35" s="78" t="s">
        <v>8</v>
      </c>
      <c r="B35" s="88">
        <v>609</v>
      </c>
      <c r="C35" s="32"/>
      <c r="D35" s="20"/>
      <c r="E35" s="20">
        <v>785</v>
      </c>
      <c r="F35" s="20">
        <v>1912</v>
      </c>
      <c r="G35" s="20">
        <v>764</v>
      </c>
      <c r="H35" s="20">
        <v>151</v>
      </c>
      <c r="I35" s="20">
        <v>82</v>
      </c>
      <c r="J35" s="28">
        <v>0</v>
      </c>
      <c r="K35" s="20">
        <f t="shared" si="0"/>
        <v>4303</v>
      </c>
      <c r="L35" s="169">
        <v>1110</v>
      </c>
      <c r="M35" s="169">
        <v>73</v>
      </c>
      <c r="N35" s="20">
        <v>12648</v>
      </c>
      <c r="O35" s="142"/>
      <c r="P35" s="28">
        <v>161</v>
      </c>
      <c r="Q35" s="20">
        <v>91</v>
      </c>
      <c r="R35" s="65">
        <v>17</v>
      </c>
      <c r="S35" s="20">
        <v>4128</v>
      </c>
      <c r="T35" s="20">
        <v>0</v>
      </c>
      <c r="U35" s="20">
        <f>SUM(P35:T35)</f>
        <v>4397</v>
      </c>
      <c r="V35" s="20">
        <v>4630</v>
      </c>
      <c r="W35" s="20">
        <v>45785</v>
      </c>
    </row>
    <row r="36" spans="1:26" x14ac:dyDescent="0.25">
      <c r="A36" s="78" t="s">
        <v>9</v>
      </c>
      <c r="B36" s="88">
        <v>594</v>
      </c>
      <c r="C36" s="32"/>
      <c r="D36" s="20"/>
      <c r="E36" s="20">
        <v>799</v>
      </c>
      <c r="F36" s="20">
        <v>1915</v>
      </c>
      <c r="G36" s="20">
        <v>753</v>
      </c>
      <c r="H36" s="20">
        <v>155</v>
      </c>
      <c r="I36" s="20">
        <v>79</v>
      </c>
      <c r="J36" s="28">
        <v>0</v>
      </c>
      <c r="K36" s="20">
        <f t="shared" si="0"/>
        <v>4295</v>
      </c>
      <c r="L36" s="169">
        <v>1109</v>
      </c>
      <c r="M36" s="169">
        <v>75</v>
      </c>
      <c r="N36" s="20">
        <v>12669</v>
      </c>
      <c r="O36" s="142"/>
      <c r="P36" s="28">
        <v>157</v>
      </c>
      <c r="Q36" s="20">
        <v>101</v>
      </c>
      <c r="R36" s="65">
        <v>23</v>
      </c>
      <c r="S36" s="20">
        <v>4190</v>
      </c>
      <c r="T36" s="20">
        <v>0</v>
      </c>
      <c r="U36" s="20">
        <f>SUM(P36:T36)</f>
        <v>4471</v>
      </c>
      <c r="V36" s="20">
        <v>4720</v>
      </c>
      <c r="W36" s="20">
        <v>40543</v>
      </c>
    </row>
    <row r="37" spans="1:26" x14ac:dyDescent="0.25">
      <c r="A37" s="78" t="s">
        <v>10</v>
      </c>
      <c r="B37" s="88">
        <v>593</v>
      </c>
      <c r="C37" s="32"/>
      <c r="D37" s="20"/>
      <c r="E37" s="20">
        <v>805</v>
      </c>
      <c r="F37" s="20">
        <v>1946</v>
      </c>
      <c r="G37" s="20">
        <v>749</v>
      </c>
      <c r="H37" s="20">
        <v>155</v>
      </c>
      <c r="I37" s="20">
        <v>78</v>
      </c>
      <c r="J37" s="28">
        <v>11</v>
      </c>
      <c r="K37" s="20">
        <f t="shared" si="0"/>
        <v>4337</v>
      </c>
      <c r="L37" s="169">
        <v>1127</v>
      </c>
      <c r="M37" s="169">
        <v>70</v>
      </c>
      <c r="N37" s="20">
        <v>12788</v>
      </c>
      <c r="O37" s="142"/>
      <c r="P37" s="28">
        <v>159</v>
      </c>
      <c r="Q37" s="20">
        <v>112</v>
      </c>
      <c r="R37" s="65">
        <v>24</v>
      </c>
      <c r="S37" s="20">
        <v>4230</v>
      </c>
      <c r="T37" s="20">
        <v>0</v>
      </c>
      <c r="U37" s="20">
        <f>SUM(P37:T37)</f>
        <v>4525</v>
      </c>
      <c r="V37" s="20">
        <v>4747</v>
      </c>
      <c r="W37" s="20">
        <v>35160</v>
      </c>
    </row>
    <row r="38" spans="1:26" x14ac:dyDescent="0.25">
      <c r="A38" s="78" t="s">
        <v>11</v>
      </c>
      <c r="B38" s="88"/>
      <c r="C38" s="32"/>
      <c r="D38" s="20"/>
      <c r="E38" s="20"/>
      <c r="F38" s="20"/>
      <c r="G38" s="20"/>
      <c r="H38" s="20"/>
      <c r="I38" s="20"/>
      <c r="J38" s="28"/>
      <c r="K38" s="20"/>
      <c r="L38" s="169"/>
      <c r="M38" s="169"/>
      <c r="N38" s="20"/>
      <c r="O38" s="142"/>
      <c r="P38" s="28"/>
      <c r="Q38" s="20"/>
      <c r="R38" s="65"/>
      <c r="S38" s="20"/>
      <c r="T38" s="20"/>
      <c r="U38" s="20"/>
      <c r="V38" s="20"/>
      <c r="W38" s="20"/>
    </row>
    <row r="39" spans="1:26" x14ac:dyDescent="0.25">
      <c r="A39" s="78" t="s">
        <v>12</v>
      </c>
      <c r="B39" s="88"/>
      <c r="C39" s="32"/>
      <c r="D39" s="20"/>
      <c r="E39" s="20"/>
      <c r="F39" s="20"/>
      <c r="G39" s="20"/>
      <c r="H39" s="20"/>
      <c r="I39" s="20"/>
      <c r="J39" s="28"/>
      <c r="K39" s="20"/>
      <c r="L39" s="169"/>
      <c r="M39" s="169"/>
      <c r="N39" s="20"/>
      <c r="O39" s="142"/>
      <c r="P39" s="28"/>
      <c r="Q39" s="20"/>
      <c r="R39" s="65"/>
      <c r="S39" s="20"/>
      <c r="T39" s="20"/>
      <c r="U39" s="20"/>
      <c r="V39" s="20"/>
      <c r="W39" s="20"/>
    </row>
    <row r="40" spans="1:26" x14ac:dyDescent="0.25">
      <c r="A40" s="78" t="s">
        <v>13</v>
      </c>
      <c r="B40" s="88"/>
      <c r="C40" s="32"/>
      <c r="D40" s="20"/>
      <c r="E40" s="20"/>
      <c r="F40" s="20"/>
      <c r="G40" s="20"/>
      <c r="H40" s="20"/>
      <c r="I40" s="20"/>
      <c r="J40" s="28"/>
      <c r="K40" s="20"/>
      <c r="L40" s="169"/>
      <c r="M40" s="169"/>
      <c r="N40" s="20"/>
      <c r="O40" s="142"/>
      <c r="P40" s="28"/>
      <c r="Q40" s="20"/>
      <c r="R40" s="65"/>
      <c r="S40" s="20"/>
      <c r="T40" s="20"/>
      <c r="U40" s="20"/>
      <c r="V40" s="20"/>
      <c r="W40" s="20"/>
    </row>
    <row r="41" spans="1:26" x14ac:dyDescent="0.25">
      <c r="A41" s="78" t="s">
        <v>14</v>
      </c>
      <c r="B41" s="88"/>
      <c r="C41" s="32"/>
      <c r="D41" s="20"/>
      <c r="E41" s="20"/>
      <c r="F41" s="20"/>
      <c r="G41" s="20"/>
      <c r="H41" s="20"/>
      <c r="I41" s="20"/>
      <c r="J41" s="28"/>
      <c r="K41" s="20"/>
      <c r="L41" s="169"/>
      <c r="M41" s="169"/>
      <c r="N41" s="20"/>
      <c r="O41" s="142"/>
      <c r="P41" s="28"/>
      <c r="Q41" s="20"/>
      <c r="R41" s="65"/>
      <c r="S41" s="20"/>
      <c r="T41" s="20"/>
      <c r="U41" s="20"/>
      <c r="V41" s="20"/>
      <c r="W41" s="20"/>
    </row>
    <row r="42" spans="1:26" x14ac:dyDescent="0.25">
      <c r="A42" s="78" t="s">
        <v>15</v>
      </c>
      <c r="B42" s="88"/>
      <c r="C42" s="32"/>
      <c r="D42" s="20"/>
      <c r="E42" s="20"/>
      <c r="F42" s="20"/>
      <c r="G42" s="20"/>
      <c r="H42" s="20"/>
      <c r="I42" s="20"/>
      <c r="J42" s="28"/>
      <c r="K42" s="20"/>
      <c r="L42" s="169"/>
      <c r="M42" s="169"/>
      <c r="N42" s="20"/>
      <c r="O42" s="142"/>
      <c r="P42" s="28"/>
      <c r="Q42" s="20"/>
      <c r="R42" s="65"/>
      <c r="S42" s="20"/>
      <c r="T42" s="20"/>
      <c r="U42" s="20"/>
      <c r="V42" s="20"/>
      <c r="W42" s="20"/>
    </row>
    <row r="43" spans="1:26" x14ac:dyDescent="0.25">
      <c r="A43" s="78" t="s">
        <v>16</v>
      </c>
      <c r="B43" s="88"/>
      <c r="C43" s="32"/>
      <c r="D43" s="20"/>
      <c r="E43" s="20"/>
      <c r="F43" s="20"/>
      <c r="G43" s="20"/>
      <c r="H43" s="20"/>
      <c r="I43" s="20"/>
      <c r="J43" s="28"/>
      <c r="K43" s="20"/>
      <c r="L43" s="169"/>
      <c r="M43" s="169"/>
      <c r="N43" s="20"/>
      <c r="O43" s="142"/>
      <c r="P43" s="28"/>
      <c r="Q43" s="20"/>
      <c r="R43" s="65"/>
      <c r="S43" s="20"/>
      <c r="T43" s="20"/>
      <c r="U43" s="20"/>
      <c r="V43" s="20"/>
      <c r="W43" s="20"/>
    </row>
    <row r="44" spans="1:26" ht="13.8" thickBot="1" x14ac:dyDescent="0.3">
      <c r="A44" s="79" t="s">
        <v>17</v>
      </c>
      <c r="B44" s="96"/>
      <c r="C44" s="33"/>
      <c r="D44" s="22"/>
      <c r="E44" s="22"/>
      <c r="F44" s="22"/>
      <c r="G44" s="22"/>
      <c r="H44" s="22"/>
      <c r="I44" s="22"/>
      <c r="J44" s="29"/>
      <c r="K44" s="20"/>
      <c r="L44" s="178"/>
      <c r="M44" s="178"/>
      <c r="N44" s="152"/>
      <c r="O44" s="142"/>
      <c r="P44" s="151"/>
      <c r="Q44" s="152"/>
      <c r="R44" s="66"/>
      <c r="S44" s="152"/>
      <c r="T44" s="152"/>
      <c r="U44" s="20"/>
      <c r="V44" s="152"/>
      <c r="W44" s="152"/>
    </row>
    <row r="45" spans="1:26" s="9" customFormat="1" ht="14.4" thickTop="1" thickBot="1" x14ac:dyDescent="0.3">
      <c r="A45" s="12" t="s">
        <v>46</v>
      </c>
      <c r="B45" s="155">
        <f>AVERAGE(B33:B44)</f>
        <v>610</v>
      </c>
      <c r="C45" s="49"/>
      <c r="D45" s="49"/>
      <c r="E45" s="49">
        <f t="shared" ref="E45:W45" si="1">AVERAGE(E33:E44)</f>
        <v>783.4</v>
      </c>
      <c r="F45" s="49">
        <f t="shared" si="1"/>
        <v>1911.4</v>
      </c>
      <c r="G45" s="49">
        <f t="shared" si="1"/>
        <v>747.6</v>
      </c>
      <c r="H45" s="49">
        <f t="shared" si="1"/>
        <v>152.80000000000001</v>
      </c>
      <c r="I45" s="49">
        <f t="shared" si="1"/>
        <v>79.8</v>
      </c>
      <c r="J45" s="49">
        <f t="shared" si="1"/>
        <v>2.2000000000000002</v>
      </c>
      <c r="K45" s="49">
        <f t="shared" si="1"/>
        <v>4287.2</v>
      </c>
      <c r="L45" s="163">
        <f t="shared" si="1"/>
        <v>1099.8</v>
      </c>
      <c r="M45" s="163">
        <f t="shared" si="1"/>
        <v>72.2</v>
      </c>
      <c r="N45" s="49">
        <f>AVERAGE(N33:N44)</f>
        <v>12595.6</v>
      </c>
      <c r="O45" s="8"/>
      <c r="P45" s="49">
        <f>AVERAGE(P33:P44)</f>
        <v>158.6</v>
      </c>
      <c r="Q45" s="49">
        <f>AVERAGE(Q33:Q44)</f>
        <v>92.2</v>
      </c>
      <c r="R45" s="49">
        <f t="shared" ref="R45" si="2">AVERAGE(R33:R44)</f>
        <v>20.8</v>
      </c>
      <c r="S45" s="49">
        <f t="shared" si="1"/>
        <v>4114.2</v>
      </c>
      <c r="T45" s="49">
        <f t="shared" si="1"/>
        <v>0</v>
      </c>
      <c r="U45" s="49">
        <f t="shared" si="1"/>
        <v>4385.8</v>
      </c>
      <c r="V45" s="49">
        <f t="shared" si="1"/>
        <v>4618.8</v>
      </c>
      <c r="W45" s="49">
        <f t="shared" si="1"/>
        <v>40349.599999999999</v>
      </c>
      <c r="X45" s="8"/>
    </row>
    <row r="46" spans="1:26" ht="40.200000000000003" thickTop="1" x14ac:dyDescent="0.25">
      <c r="C46" s="90"/>
      <c r="D46" s="90"/>
      <c r="E46" s="42" t="s">
        <v>22</v>
      </c>
      <c r="F46" s="38"/>
      <c r="G46" s="38">
        <v>3762</v>
      </c>
      <c r="H46" s="38" t="s">
        <v>23</v>
      </c>
      <c r="I46" s="39">
        <f>G46/K37</f>
        <v>0.86741987548997002</v>
      </c>
      <c r="J46" s="141"/>
      <c r="M46" s="50"/>
      <c r="N46" s="50"/>
      <c r="O46" s="129"/>
      <c r="Q46" s="188" t="s">
        <v>94</v>
      </c>
      <c r="R46" s="190">
        <f>K37+U37</f>
        <v>8862</v>
      </c>
      <c r="S46" s="189" t="s">
        <v>95</v>
      </c>
      <c r="T46" s="191">
        <f>N37+V37</f>
        <v>17535</v>
      </c>
      <c r="Y46" s="69"/>
      <c r="Z46" s="2"/>
    </row>
    <row r="47" spans="1:26" x14ac:dyDescent="0.25">
      <c r="A47" s="225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106"/>
      <c r="U47" s="106"/>
      <c r="V47" s="106"/>
      <c r="W47" s="106"/>
      <c r="X47" s="14"/>
      <c r="Y47" s="14"/>
    </row>
    <row r="48" spans="1:26" x14ac:dyDescent="0.2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106"/>
      <c r="U48" s="106"/>
      <c r="V48" s="106"/>
      <c r="W48" s="106"/>
      <c r="X48" s="14"/>
      <c r="Y48" s="14"/>
    </row>
  </sheetData>
  <mergeCells count="2">
    <mergeCell ref="A47:S47"/>
    <mergeCell ref="A48:S48"/>
  </mergeCells>
  <printOptions horizontalCentered="1" verticalCentered="1"/>
  <pageMargins left="0.25" right="0.25" top="0.79" bottom="0.25" header="0.33" footer="0.24"/>
  <pageSetup scale="72" fitToHeight="0" orientation="landscape" r:id="rId1"/>
  <headerFooter alignWithMargins="0">
    <oddHeader>&amp;C&amp;"Arial,Italic"&amp;14YMCA of Greater Fort Wayne
Membership Statistics
Jackson Lehman Branch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AA49"/>
  <sheetViews>
    <sheetView topLeftCell="A7" zoomScale="85" zoomScaleNormal="85" workbookViewId="0">
      <selection activeCell="H46" sqref="H46"/>
    </sheetView>
  </sheetViews>
  <sheetFormatPr defaultColWidth="12.5546875" defaultRowHeight="13.2" x14ac:dyDescent="0.25"/>
  <cols>
    <col min="1" max="1" width="13.5546875" style="4" bestFit="1" customWidth="1"/>
    <col min="2" max="2" width="8" style="90" bestFit="1" customWidth="1"/>
    <col min="3" max="3" width="10" style="2" hidden="1" customWidth="1"/>
    <col min="4" max="4" width="8" style="2" hidden="1" customWidth="1"/>
    <col min="5" max="5" width="5.6640625" style="2" bestFit="1" customWidth="1"/>
    <col min="6" max="6" width="10.6640625" style="2" customWidth="1"/>
    <col min="7" max="7" width="11.44140625" style="2" customWidth="1"/>
    <col min="8" max="8" width="7" style="2" bestFit="1" customWidth="1"/>
    <col min="9" max="9" width="9.6640625" style="2" bestFit="1" customWidth="1"/>
    <col min="10" max="10" width="9.33203125" style="2" customWidth="1"/>
    <col min="11" max="11" width="8.44140625" style="2" bestFit="1" customWidth="1"/>
    <col min="12" max="12" width="8.33203125" style="2" customWidth="1"/>
    <col min="13" max="13" width="9.44140625" style="2" customWidth="1"/>
    <col min="14" max="14" width="7.44140625" style="2" bestFit="1" customWidth="1"/>
    <col min="15" max="15" width="2.5546875" style="2" customWidth="1"/>
    <col min="16" max="16" width="7.44140625" style="2" bestFit="1" customWidth="1"/>
    <col min="17" max="17" width="9.44140625" style="2" bestFit="1" customWidth="1"/>
    <col min="18" max="18" width="7" style="2" bestFit="1" customWidth="1"/>
    <col min="19" max="19" width="12.44140625" style="2" bestFit="1" customWidth="1"/>
    <col min="20" max="20" width="7.5546875" style="2" bestFit="1" customWidth="1"/>
    <col min="21" max="24" width="12.5546875" style="2" customWidth="1"/>
    <col min="25" max="16384" width="12.5546875" style="1"/>
  </cols>
  <sheetData>
    <row r="1" spans="1:23" s="5" customFormat="1" ht="39.6" x14ac:dyDescent="0.25">
      <c r="A1" s="77">
        <v>2021</v>
      </c>
      <c r="B1" s="87">
        <v>188</v>
      </c>
      <c r="C1" s="41" t="s">
        <v>20</v>
      </c>
      <c r="D1" s="17" t="s">
        <v>0</v>
      </c>
      <c r="E1" s="17" t="s">
        <v>1</v>
      </c>
      <c r="F1" s="17" t="s">
        <v>56</v>
      </c>
      <c r="G1" s="17" t="s">
        <v>57</v>
      </c>
      <c r="H1" s="17" t="s">
        <v>21</v>
      </c>
      <c r="I1" s="17" t="s">
        <v>58</v>
      </c>
      <c r="J1" s="40" t="s">
        <v>65</v>
      </c>
      <c r="K1" s="17" t="s">
        <v>66</v>
      </c>
      <c r="L1" s="131" t="s">
        <v>72</v>
      </c>
      <c r="M1" s="131" t="s">
        <v>51</v>
      </c>
      <c r="N1" s="17" t="s">
        <v>5</v>
      </c>
      <c r="O1" s="125"/>
      <c r="P1" s="40" t="s">
        <v>68</v>
      </c>
      <c r="Q1" s="17" t="s">
        <v>49</v>
      </c>
      <c r="R1" s="17" t="s">
        <v>62</v>
      </c>
      <c r="S1" s="17" t="s">
        <v>91</v>
      </c>
      <c r="T1" s="41" t="s">
        <v>69</v>
      </c>
      <c r="U1" s="41" t="s">
        <v>71</v>
      </c>
      <c r="V1" s="41" t="s">
        <v>64</v>
      </c>
      <c r="W1" s="17" t="s">
        <v>48</v>
      </c>
    </row>
    <row r="2" spans="1:23" x14ac:dyDescent="0.25">
      <c r="A2" s="78" t="s">
        <v>6</v>
      </c>
      <c r="B2" s="88">
        <v>458</v>
      </c>
      <c r="C2" s="32"/>
      <c r="D2" s="20"/>
      <c r="E2" s="20">
        <v>644</v>
      </c>
      <c r="F2" s="20">
        <v>2069</v>
      </c>
      <c r="G2" s="20">
        <v>609</v>
      </c>
      <c r="H2" s="20">
        <v>114</v>
      </c>
      <c r="I2" s="20">
        <v>95</v>
      </c>
      <c r="J2" s="28">
        <v>0</v>
      </c>
      <c r="K2" s="20">
        <v>3989</v>
      </c>
      <c r="L2" s="169">
        <v>576</v>
      </c>
      <c r="M2" s="169">
        <v>81</v>
      </c>
      <c r="N2" s="20">
        <v>12428</v>
      </c>
      <c r="O2" s="142"/>
      <c r="P2" s="28">
        <v>157</v>
      </c>
      <c r="Q2" s="20">
        <v>67</v>
      </c>
      <c r="R2" s="32">
        <v>2</v>
      </c>
      <c r="S2" s="32">
        <v>2918</v>
      </c>
      <c r="T2" s="32">
        <v>0</v>
      </c>
      <c r="U2" s="32">
        <v>3144</v>
      </c>
      <c r="V2" s="32">
        <v>3409</v>
      </c>
      <c r="W2" s="20">
        <v>31995</v>
      </c>
    </row>
    <row r="3" spans="1:23" x14ac:dyDescent="0.25">
      <c r="A3" s="78" t="s">
        <v>7</v>
      </c>
      <c r="B3" s="88">
        <v>444</v>
      </c>
      <c r="C3" s="32"/>
      <c r="D3" s="20"/>
      <c r="E3" s="20">
        <v>637</v>
      </c>
      <c r="F3" s="20">
        <v>2056</v>
      </c>
      <c r="G3" s="20">
        <v>609</v>
      </c>
      <c r="H3" s="20">
        <v>115</v>
      </c>
      <c r="I3" s="20">
        <v>91</v>
      </c>
      <c r="J3" s="28">
        <v>0</v>
      </c>
      <c r="K3" s="20">
        <v>3952</v>
      </c>
      <c r="L3" s="169">
        <v>571</v>
      </c>
      <c r="M3" s="169">
        <v>81</v>
      </c>
      <c r="N3" s="20">
        <v>12377</v>
      </c>
      <c r="O3" s="142"/>
      <c r="P3" s="28">
        <v>157</v>
      </c>
      <c r="Q3" s="20">
        <v>83</v>
      </c>
      <c r="R3" s="32">
        <v>4</v>
      </c>
      <c r="S3" s="32">
        <v>2921</v>
      </c>
      <c r="T3" s="32">
        <v>0</v>
      </c>
      <c r="U3" s="32">
        <v>3165</v>
      </c>
      <c r="V3" s="32">
        <v>3428</v>
      </c>
      <c r="W3" s="20">
        <v>29461</v>
      </c>
    </row>
    <row r="4" spans="1:23" x14ac:dyDescent="0.25">
      <c r="A4" s="78" t="s">
        <v>8</v>
      </c>
      <c r="B4" s="88">
        <v>445</v>
      </c>
      <c r="C4" s="32"/>
      <c r="D4" s="20"/>
      <c r="E4" s="20">
        <v>656</v>
      </c>
      <c r="F4" s="20">
        <v>2059</v>
      </c>
      <c r="G4" s="20">
        <v>647</v>
      </c>
      <c r="H4" s="20">
        <v>117</v>
      </c>
      <c r="I4" s="20">
        <v>88</v>
      </c>
      <c r="J4" s="28">
        <v>0</v>
      </c>
      <c r="K4" s="20">
        <v>4012</v>
      </c>
      <c r="L4" s="169">
        <v>595</v>
      </c>
      <c r="M4" s="169">
        <v>76</v>
      </c>
      <c r="N4" s="20">
        <v>12560</v>
      </c>
      <c r="O4" s="142"/>
      <c r="P4" s="28">
        <v>156</v>
      </c>
      <c r="Q4" s="20">
        <v>87</v>
      </c>
      <c r="R4" s="32">
        <v>5</v>
      </c>
      <c r="S4" s="32">
        <v>2950</v>
      </c>
      <c r="T4" s="32">
        <v>0</v>
      </c>
      <c r="U4" s="32">
        <v>3198</v>
      </c>
      <c r="V4" s="32">
        <v>3459</v>
      </c>
      <c r="W4" s="20">
        <v>35144</v>
      </c>
    </row>
    <row r="5" spans="1:23" x14ac:dyDescent="0.25">
      <c r="A5" s="78" t="s">
        <v>9</v>
      </c>
      <c r="B5" s="88">
        <v>463</v>
      </c>
      <c r="C5" s="32"/>
      <c r="D5" s="20"/>
      <c r="E5" s="20">
        <v>663</v>
      </c>
      <c r="F5" s="20">
        <v>2084</v>
      </c>
      <c r="G5" s="20">
        <v>661</v>
      </c>
      <c r="H5" s="20">
        <v>111</v>
      </c>
      <c r="I5" s="20">
        <v>86</v>
      </c>
      <c r="J5" s="28">
        <v>1</v>
      </c>
      <c r="K5" s="20">
        <v>4069</v>
      </c>
      <c r="L5" s="169">
        <v>624</v>
      </c>
      <c r="M5" s="169">
        <v>71</v>
      </c>
      <c r="N5" s="20">
        <v>12733</v>
      </c>
      <c r="O5" s="142"/>
      <c r="P5" s="28">
        <v>159</v>
      </c>
      <c r="Q5" s="20">
        <v>94</v>
      </c>
      <c r="R5" s="32">
        <v>5</v>
      </c>
      <c r="S5" s="32">
        <v>2976</v>
      </c>
      <c r="T5" s="32">
        <v>0</v>
      </c>
      <c r="U5" s="32">
        <v>3234</v>
      </c>
      <c r="V5" s="32">
        <v>3497</v>
      </c>
      <c r="W5" s="20">
        <v>30014</v>
      </c>
    </row>
    <row r="6" spans="1:23" x14ac:dyDescent="0.25">
      <c r="A6" s="78" t="s">
        <v>10</v>
      </c>
      <c r="B6" s="88">
        <v>491</v>
      </c>
      <c r="C6" s="32"/>
      <c r="D6" s="20"/>
      <c r="E6" s="20">
        <v>668</v>
      </c>
      <c r="F6" s="20">
        <v>2088</v>
      </c>
      <c r="G6" s="20">
        <v>669</v>
      </c>
      <c r="H6" s="20">
        <v>116</v>
      </c>
      <c r="I6" s="20">
        <v>80</v>
      </c>
      <c r="J6" s="28">
        <v>12</v>
      </c>
      <c r="K6" s="20">
        <v>4124</v>
      </c>
      <c r="L6" s="169">
        <v>627</v>
      </c>
      <c r="M6" s="169">
        <v>64</v>
      </c>
      <c r="N6" s="20">
        <v>12819</v>
      </c>
      <c r="O6" s="142"/>
      <c r="P6" s="28">
        <v>176</v>
      </c>
      <c r="Q6" s="20">
        <v>97</v>
      </c>
      <c r="R6" s="32">
        <v>7</v>
      </c>
      <c r="S6" s="32">
        <v>2993</v>
      </c>
      <c r="T6" s="32">
        <v>0</v>
      </c>
      <c r="U6" s="32">
        <v>3273</v>
      </c>
      <c r="V6" s="32">
        <v>3540</v>
      </c>
      <c r="W6" s="20">
        <v>29521</v>
      </c>
    </row>
    <row r="7" spans="1:23" x14ac:dyDescent="0.25">
      <c r="A7" s="78" t="s">
        <v>11</v>
      </c>
      <c r="B7" s="88">
        <v>515</v>
      </c>
      <c r="C7" s="32"/>
      <c r="D7" s="20"/>
      <c r="E7" s="20">
        <v>676</v>
      </c>
      <c r="F7" s="20">
        <v>2148</v>
      </c>
      <c r="G7" s="20">
        <v>694</v>
      </c>
      <c r="H7" s="20">
        <v>116</v>
      </c>
      <c r="I7" s="20">
        <v>76</v>
      </c>
      <c r="J7" s="28">
        <v>20</v>
      </c>
      <c r="K7" s="20">
        <v>4245</v>
      </c>
      <c r="L7" s="169">
        <v>653</v>
      </c>
      <c r="M7" s="169">
        <v>68</v>
      </c>
      <c r="N7" s="20">
        <v>13388</v>
      </c>
      <c r="O7" s="142"/>
      <c r="P7" s="28">
        <v>190</v>
      </c>
      <c r="Q7" s="20">
        <v>110</v>
      </c>
      <c r="R7" s="32">
        <v>7</v>
      </c>
      <c r="S7" s="32">
        <v>3033</v>
      </c>
      <c r="T7" s="32">
        <v>0</v>
      </c>
      <c r="U7" s="32">
        <v>3340</v>
      </c>
      <c r="V7" s="32">
        <v>3650</v>
      </c>
      <c r="W7" s="20">
        <v>41685</v>
      </c>
    </row>
    <row r="8" spans="1:23" x14ac:dyDescent="0.25">
      <c r="A8" s="78" t="s">
        <v>12</v>
      </c>
      <c r="B8" s="88">
        <v>506</v>
      </c>
      <c r="C8" s="32"/>
      <c r="D8" s="20"/>
      <c r="E8" s="20">
        <v>693</v>
      </c>
      <c r="F8" s="20">
        <v>2154</v>
      </c>
      <c r="G8" s="20">
        <v>683</v>
      </c>
      <c r="H8" s="20">
        <v>118</v>
      </c>
      <c r="I8" s="20">
        <v>76</v>
      </c>
      <c r="J8" s="28">
        <v>20</v>
      </c>
      <c r="K8" s="20">
        <v>4250</v>
      </c>
      <c r="L8" s="169">
        <v>645</v>
      </c>
      <c r="M8" s="169">
        <v>72</v>
      </c>
      <c r="N8" s="20">
        <v>13239</v>
      </c>
      <c r="O8" s="142"/>
      <c r="P8" s="28">
        <v>202</v>
      </c>
      <c r="Q8" s="20">
        <v>109</v>
      </c>
      <c r="R8" s="32">
        <v>3</v>
      </c>
      <c r="S8" s="32">
        <v>3107</v>
      </c>
      <c r="T8" s="32">
        <v>0</v>
      </c>
      <c r="U8" s="32">
        <v>3421</v>
      </c>
      <c r="V8" s="32">
        <v>3700</v>
      </c>
      <c r="W8" s="20">
        <v>40574</v>
      </c>
    </row>
    <row r="9" spans="1:23" x14ac:dyDescent="0.25">
      <c r="A9" s="78" t="s">
        <v>13</v>
      </c>
      <c r="B9" s="88">
        <v>497</v>
      </c>
      <c r="C9" s="32"/>
      <c r="D9" s="20"/>
      <c r="E9" s="20">
        <v>685</v>
      </c>
      <c r="F9" s="20">
        <v>2150</v>
      </c>
      <c r="G9" s="20">
        <v>679</v>
      </c>
      <c r="H9" s="20">
        <v>118</v>
      </c>
      <c r="I9" s="20">
        <v>77</v>
      </c>
      <c r="J9" s="28">
        <v>0</v>
      </c>
      <c r="K9" s="20">
        <v>4206</v>
      </c>
      <c r="L9" s="169">
        <v>642</v>
      </c>
      <c r="M9" s="169">
        <v>70</v>
      </c>
      <c r="N9" s="20">
        <v>13150</v>
      </c>
      <c r="O9" s="142"/>
      <c r="P9" s="28">
        <v>204</v>
      </c>
      <c r="Q9" s="20">
        <v>45</v>
      </c>
      <c r="R9" s="32">
        <v>2</v>
      </c>
      <c r="S9" s="32">
        <v>3103</v>
      </c>
      <c r="T9" s="32">
        <v>0</v>
      </c>
      <c r="U9" s="32">
        <v>3354</v>
      </c>
      <c r="V9" s="32">
        <v>3660</v>
      </c>
      <c r="W9" s="20">
        <v>36313</v>
      </c>
    </row>
    <row r="10" spans="1:23" x14ac:dyDescent="0.25">
      <c r="A10" s="78" t="s">
        <v>14</v>
      </c>
      <c r="B10" s="88">
        <v>478</v>
      </c>
      <c r="C10" s="32"/>
      <c r="D10" s="20"/>
      <c r="E10" s="20">
        <v>688</v>
      </c>
      <c r="F10" s="20">
        <v>2106</v>
      </c>
      <c r="G10" s="20">
        <v>668</v>
      </c>
      <c r="H10" s="20">
        <v>119</v>
      </c>
      <c r="I10" s="20">
        <v>76</v>
      </c>
      <c r="J10" s="28">
        <v>0</v>
      </c>
      <c r="K10" s="20">
        <v>4135</v>
      </c>
      <c r="L10" s="169">
        <v>635</v>
      </c>
      <c r="M10" s="169">
        <v>67</v>
      </c>
      <c r="N10" s="20">
        <v>12963</v>
      </c>
      <c r="O10" s="142"/>
      <c r="P10" s="28">
        <v>196</v>
      </c>
      <c r="Q10" s="20">
        <v>54</v>
      </c>
      <c r="R10" s="32">
        <v>2</v>
      </c>
      <c r="S10" s="32">
        <v>3129</v>
      </c>
      <c r="T10" s="32">
        <v>0</v>
      </c>
      <c r="U10" s="32">
        <v>3381</v>
      </c>
      <c r="V10" s="32">
        <v>3684</v>
      </c>
      <c r="W10" s="20">
        <v>29106</v>
      </c>
    </row>
    <row r="11" spans="1:23" x14ac:dyDescent="0.25">
      <c r="A11" s="78" t="s">
        <v>15</v>
      </c>
      <c r="B11" s="88">
        <v>493</v>
      </c>
      <c r="C11" s="32"/>
      <c r="D11" s="20"/>
      <c r="E11" s="20">
        <v>713</v>
      </c>
      <c r="F11" s="20">
        <v>2139</v>
      </c>
      <c r="G11" s="20">
        <v>675</v>
      </c>
      <c r="H11" s="20">
        <v>125</v>
      </c>
      <c r="I11" s="20">
        <v>76</v>
      </c>
      <c r="J11" s="28">
        <v>0</v>
      </c>
      <c r="K11" s="20">
        <v>4221</v>
      </c>
      <c r="L11" s="169">
        <v>639</v>
      </c>
      <c r="M11" s="169">
        <v>65</v>
      </c>
      <c r="N11" s="20">
        <v>13195</v>
      </c>
      <c r="O11" s="142"/>
      <c r="P11" s="28">
        <v>182</v>
      </c>
      <c r="Q11" s="20">
        <v>64</v>
      </c>
      <c r="R11" s="32">
        <v>3</v>
      </c>
      <c r="S11" s="32">
        <v>3163</v>
      </c>
      <c r="T11" s="32">
        <v>0</v>
      </c>
      <c r="U11" s="32">
        <v>3412</v>
      </c>
      <c r="V11" s="32">
        <v>3715</v>
      </c>
      <c r="W11" s="20">
        <v>31995</v>
      </c>
    </row>
    <row r="12" spans="1:23" x14ac:dyDescent="0.25">
      <c r="A12" s="78" t="s">
        <v>16</v>
      </c>
      <c r="B12" s="88">
        <v>508</v>
      </c>
      <c r="C12" s="32"/>
      <c r="D12" s="20"/>
      <c r="E12" s="20">
        <v>689</v>
      </c>
      <c r="F12" s="20">
        <v>2108</v>
      </c>
      <c r="G12" s="20">
        <v>679</v>
      </c>
      <c r="H12" s="20">
        <v>127</v>
      </c>
      <c r="I12" s="20">
        <v>77</v>
      </c>
      <c r="J12" s="28">
        <v>0</v>
      </c>
      <c r="K12" s="20">
        <v>4188</v>
      </c>
      <c r="L12" s="169">
        <v>651</v>
      </c>
      <c r="M12" s="169">
        <v>63</v>
      </c>
      <c r="N12" s="20">
        <v>13077</v>
      </c>
      <c r="O12" s="142"/>
      <c r="P12" s="28">
        <v>183</v>
      </c>
      <c r="Q12" s="20">
        <v>77</v>
      </c>
      <c r="R12" s="32">
        <v>3</v>
      </c>
      <c r="S12" s="32">
        <v>3216</v>
      </c>
      <c r="T12" s="32">
        <v>0</v>
      </c>
      <c r="U12" s="32">
        <v>3479</v>
      </c>
      <c r="V12" s="32">
        <v>3777</v>
      </c>
      <c r="W12" s="20">
        <v>33962</v>
      </c>
    </row>
    <row r="13" spans="1:23" x14ac:dyDescent="0.25">
      <c r="A13" s="79" t="s">
        <v>17</v>
      </c>
      <c r="B13" s="96">
        <v>511</v>
      </c>
      <c r="C13" s="33"/>
      <c r="D13" s="22"/>
      <c r="E13" s="22">
        <v>677</v>
      </c>
      <c r="F13" s="22">
        <v>2085</v>
      </c>
      <c r="G13" s="22">
        <v>655</v>
      </c>
      <c r="H13" s="22">
        <v>128</v>
      </c>
      <c r="I13" s="22">
        <v>74</v>
      </c>
      <c r="J13" s="29">
        <v>12</v>
      </c>
      <c r="K13" s="22">
        <v>4142</v>
      </c>
      <c r="L13" s="171">
        <v>636</v>
      </c>
      <c r="M13" s="171">
        <v>63</v>
      </c>
      <c r="N13" s="22">
        <v>12874</v>
      </c>
      <c r="O13" s="142"/>
      <c r="P13" s="29">
        <v>189</v>
      </c>
      <c r="Q13" s="22">
        <v>88</v>
      </c>
      <c r="R13" s="33">
        <v>3</v>
      </c>
      <c r="S13" s="33">
        <v>3231</v>
      </c>
      <c r="T13" s="33">
        <v>0</v>
      </c>
      <c r="U13" s="33">
        <v>3511</v>
      </c>
      <c r="V13" s="33">
        <v>3847</v>
      </c>
      <c r="W13" s="22">
        <v>34187</v>
      </c>
    </row>
    <row r="14" spans="1:23" ht="13.8" thickBot="1" x14ac:dyDescent="0.3">
      <c r="A14" s="217" t="s">
        <v>93</v>
      </c>
      <c r="B14" s="219">
        <v>484.08333333333331</v>
      </c>
      <c r="C14" s="142"/>
      <c r="D14" s="142"/>
      <c r="E14" s="142">
        <v>674.08333333333337</v>
      </c>
      <c r="F14" s="142">
        <v>2103.8333333333335</v>
      </c>
      <c r="G14" s="142">
        <v>660.66666666666663</v>
      </c>
      <c r="H14" s="142">
        <v>118.66666666666667</v>
      </c>
      <c r="I14" s="142">
        <v>81</v>
      </c>
      <c r="J14" s="142">
        <v>5.416666666666667</v>
      </c>
      <c r="K14" s="142">
        <v>4127.75</v>
      </c>
      <c r="L14" s="220">
        <v>624.5</v>
      </c>
      <c r="M14" s="220">
        <v>70.083333333333329</v>
      </c>
      <c r="N14" s="142">
        <v>12900.25</v>
      </c>
      <c r="O14" s="142"/>
      <c r="P14" s="142">
        <v>179.25</v>
      </c>
      <c r="Q14" s="142">
        <v>81.25</v>
      </c>
      <c r="R14" s="142">
        <v>3.8333333333333335</v>
      </c>
      <c r="S14" s="142">
        <v>3061.6666666666665</v>
      </c>
      <c r="T14" s="142">
        <v>0</v>
      </c>
      <c r="U14" s="142">
        <v>3326</v>
      </c>
      <c r="V14" s="142">
        <v>3613.8333333333335</v>
      </c>
      <c r="W14" s="142">
        <v>33663.083333333336</v>
      </c>
    </row>
    <row r="15" spans="1:23" ht="14.4" thickTop="1" thickBot="1" x14ac:dyDescent="0.3">
      <c r="A15" s="111" t="s">
        <v>92</v>
      </c>
      <c r="B15" s="112">
        <v>428.41666666666669</v>
      </c>
      <c r="C15" s="102"/>
      <c r="D15" s="102"/>
      <c r="E15" s="102">
        <v>689.33333333333337</v>
      </c>
      <c r="F15" s="102">
        <v>2453.25</v>
      </c>
      <c r="G15" s="102">
        <v>666.08333333333337</v>
      </c>
      <c r="H15" s="102">
        <v>143.91666666666666</v>
      </c>
      <c r="I15" s="102">
        <v>121.25</v>
      </c>
      <c r="J15" s="102">
        <v>8.3333333333333339</v>
      </c>
      <c r="K15" s="102">
        <v>4510.583333333333</v>
      </c>
      <c r="L15" s="137">
        <v>635.58333333333337</v>
      </c>
      <c r="M15" s="137">
        <v>100.58333333333333</v>
      </c>
      <c r="N15" s="102">
        <v>14377.916666666666</v>
      </c>
      <c r="O15" s="102"/>
      <c r="P15" s="102">
        <v>202.33333333333334</v>
      </c>
      <c r="Q15" s="102">
        <v>93.166666666666671</v>
      </c>
      <c r="R15" s="102">
        <v>2.75</v>
      </c>
      <c r="S15" s="102">
        <v>2880.3333333333335</v>
      </c>
      <c r="T15" s="102">
        <v>0.83333333333333337</v>
      </c>
      <c r="U15" s="102">
        <v>3179.4166666666665</v>
      </c>
      <c r="V15" s="102">
        <v>3542.75</v>
      </c>
      <c r="W15" s="102">
        <v>28000.916666666668</v>
      </c>
    </row>
    <row r="16" spans="1:23" ht="14.4" thickTop="1" thickBot="1" x14ac:dyDescent="0.3">
      <c r="A16" s="111" t="s">
        <v>89</v>
      </c>
      <c r="B16" s="112">
        <v>446.16666666666669</v>
      </c>
      <c r="C16" s="102"/>
      <c r="D16" s="102"/>
      <c r="E16" s="102">
        <v>703.41666666666663</v>
      </c>
      <c r="F16" s="102">
        <v>2744.5</v>
      </c>
      <c r="G16" s="102">
        <v>716.41666666666663</v>
      </c>
      <c r="H16" s="102">
        <v>276.41666666666669</v>
      </c>
      <c r="I16" s="102">
        <v>129.5</v>
      </c>
      <c r="J16" s="102">
        <v>8.75</v>
      </c>
      <c r="K16" s="102">
        <v>5025.166666666667</v>
      </c>
      <c r="L16" s="137">
        <v>666.25</v>
      </c>
      <c r="M16" s="137">
        <v>132.41666666666666</v>
      </c>
      <c r="N16" s="102">
        <v>15846</v>
      </c>
      <c r="O16" s="102"/>
      <c r="P16" s="102">
        <v>238.41666666666666</v>
      </c>
      <c r="Q16" s="102">
        <v>103</v>
      </c>
      <c r="R16" s="102">
        <v>4.166666666666667</v>
      </c>
      <c r="S16" s="102">
        <v>1759.3333333333333</v>
      </c>
      <c r="T16" s="102">
        <v>1.5833333333333333</v>
      </c>
      <c r="U16" s="102">
        <v>2820.1666666666665</v>
      </c>
      <c r="V16" s="102">
        <v>3238</v>
      </c>
      <c r="W16" s="102">
        <v>50389.583333333336</v>
      </c>
    </row>
    <row r="17" spans="1:24" ht="14.4" hidden="1" thickTop="1" thickBot="1" x14ac:dyDescent="0.3">
      <c r="A17" s="201" t="s">
        <v>88</v>
      </c>
      <c r="B17" s="202">
        <v>467</v>
      </c>
      <c r="C17" s="204"/>
      <c r="D17" s="204"/>
      <c r="E17" s="204">
        <v>719.41666666666663</v>
      </c>
      <c r="F17" s="204">
        <v>2765</v>
      </c>
      <c r="G17" s="204">
        <v>711.41666666666663</v>
      </c>
      <c r="H17" s="204">
        <v>176.41666666666666</v>
      </c>
      <c r="I17" s="204">
        <v>129.91666666666666</v>
      </c>
      <c r="J17" s="204">
        <v>10.583333333333334</v>
      </c>
      <c r="K17" s="204">
        <v>4979.75</v>
      </c>
      <c r="L17" s="205">
        <v>624.58333333333337</v>
      </c>
      <c r="M17" s="205">
        <v>188.16666666666666</v>
      </c>
      <c r="N17" s="204">
        <v>15834.916666666666</v>
      </c>
      <c r="O17" s="142"/>
      <c r="P17" s="204">
        <v>255.83333333333334</v>
      </c>
      <c r="Q17" s="204">
        <v>114.91666666666667</v>
      </c>
      <c r="R17" s="204">
        <v>2.6666666666666665</v>
      </c>
      <c r="S17" s="204">
        <v>2915.8333333333335</v>
      </c>
      <c r="T17" s="204">
        <v>0.91666666666666663</v>
      </c>
      <c r="U17" s="204">
        <v>3290.1666666666665</v>
      </c>
      <c r="V17" s="204">
        <v>3789.6666666666665</v>
      </c>
      <c r="W17" s="196">
        <v>50290.833333333336</v>
      </c>
    </row>
    <row r="18" spans="1:24" ht="14.4" hidden="1" thickTop="1" thickBot="1" x14ac:dyDescent="0.3">
      <c r="A18" s="206" t="s">
        <v>61</v>
      </c>
      <c r="B18" s="202">
        <v>449.58333333333331</v>
      </c>
      <c r="C18" s="204"/>
      <c r="D18" s="204"/>
      <c r="E18" s="204">
        <v>716.66666666666663</v>
      </c>
      <c r="F18" s="204">
        <v>2671.0833333333335</v>
      </c>
      <c r="G18" s="204">
        <v>690.25</v>
      </c>
      <c r="H18" s="204">
        <v>162.16666666666666</v>
      </c>
      <c r="I18" s="204">
        <v>125</v>
      </c>
      <c r="J18" s="204"/>
      <c r="K18" s="204">
        <v>4814.75</v>
      </c>
      <c r="L18" s="205">
        <v>509.16666666666669</v>
      </c>
      <c r="M18" s="205">
        <v>188.75</v>
      </c>
      <c r="N18" s="204">
        <v>18758.416666666668</v>
      </c>
      <c r="O18" s="142"/>
      <c r="P18" s="204"/>
      <c r="Q18" s="204">
        <v>111.5</v>
      </c>
      <c r="R18" s="204"/>
      <c r="S18" s="204">
        <v>1982.6666666666667</v>
      </c>
      <c r="T18" s="204"/>
      <c r="U18" s="204"/>
      <c r="V18" s="204"/>
      <c r="W18" s="100">
        <v>51288.416666666664</v>
      </c>
    </row>
    <row r="19" spans="1:24" ht="14.4" hidden="1" thickTop="1" thickBot="1" x14ac:dyDescent="0.3">
      <c r="A19" s="154" t="s">
        <v>60</v>
      </c>
      <c r="B19" s="112">
        <v>428.25</v>
      </c>
      <c r="C19" s="102"/>
      <c r="D19" s="102"/>
      <c r="E19" s="102">
        <v>633</v>
      </c>
      <c r="F19" s="102">
        <v>2598.5833333333335</v>
      </c>
      <c r="G19" s="102">
        <v>668.25</v>
      </c>
      <c r="H19" s="102">
        <v>153.83333333333334</v>
      </c>
      <c r="I19" s="102">
        <v>114.16666666666667</v>
      </c>
      <c r="J19" s="102"/>
      <c r="K19" s="102">
        <v>4596.083333333333</v>
      </c>
      <c r="L19" s="137">
        <v>394.75</v>
      </c>
      <c r="M19" s="137">
        <v>171.16666666666666</v>
      </c>
      <c r="N19" s="102">
        <v>17823.333333333332</v>
      </c>
      <c r="O19" s="142"/>
      <c r="P19" s="102"/>
      <c r="Q19" s="102">
        <v>82.166666666666671</v>
      </c>
      <c r="R19" s="102"/>
      <c r="S19" s="102">
        <v>1771.5</v>
      </c>
      <c r="T19" s="102"/>
      <c r="U19" s="102"/>
      <c r="V19" s="102"/>
      <c r="W19" s="100">
        <v>49009</v>
      </c>
    </row>
    <row r="20" spans="1:24" ht="14.4" hidden="1" thickTop="1" thickBot="1" x14ac:dyDescent="0.3">
      <c r="A20" s="154" t="s">
        <v>59</v>
      </c>
      <c r="B20" s="112">
        <v>418.66666666666669</v>
      </c>
      <c r="C20" s="102" t="e">
        <v>#DIV/0!</v>
      </c>
      <c r="D20" s="102" t="e">
        <v>#DIV/0!</v>
      </c>
      <c r="E20" s="102">
        <v>623.58333333333337</v>
      </c>
      <c r="F20" s="102">
        <v>2505.4166666666665</v>
      </c>
      <c r="G20" s="102">
        <v>674.33333333333337</v>
      </c>
      <c r="H20" s="102">
        <v>147.83333333333334</v>
      </c>
      <c r="I20" s="102">
        <v>105.5</v>
      </c>
      <c r="J20" s="102"/>
      <c r="K20" s="102">
        <v>4475.333333333333</v>
      </c>
      <c r="L20" s="137">
        <v>361.5</v>
      </c>
      <c r="M20" s="137">
        <v>167.83333333333334</v>
      </c>
      <c r="N20" s="102">
        <v>17028.75</v>
      </c>
      <c r="O20" s="142"/>
      <c r="P20" s="102"/>
      <c r="Q20" s="102">
        <v>66</v>
      </c>
      <c r="R20" s="102"/>
      <c r="S20" s="102">
        <v>1488.75</v>
      </c>
      <c r="T20" s="102"/>
      <c r="U20" s="102"/>
      <c r="V20" s="102"/>
      <c r="W20" s="100">
        <v>45379.916666666664</v>
      </c>
    </row>
    <row r="21" spans="1:24" ht="14.4" hidden="1" thickTop="1" thickBot="1" x14ac:dyDescent="0.3">
      <c r="A21" s="68" t="s">
        <v>52</v>
      </c>
      <c r="B21" s="91">
        <v>376.66666666666669</v>
      </c>
      <c r="C21" s="74">
        <v>251.58333333333334</v>
      </c>
      <c r="D21" s="47">
        <v>125.08333333333333</v>
      </c>
      <c r="E21" s="47">
        <v>599.75</v>
      </c>
      <c r="F21" s="47">
        <v>2297.25</v>
      </c>
      <c r="G21" s="47">
        <v>659.08333333333337</v>
      </c>
      <c r="H21" s="47">
        <v>141.58333333333334</v>
      </c>
      <c r="I21" s="47">
        <v>98.75</v>
      </c>
      <c r="J21" s="47"/>
      <c r="K21" s="47">
        <v>4173.083333333333</v>
      </c>
      <c r="L21" s="47">
        <v>342.25</v>
      </c>
      <c r="M21" s="47">
        <v>182</v>
      </c>
      <c r="N21" s="47">
        <v>15864.666666666666</v>
      </c>
      <c r="O21" s="149"/>
      <c r="P21" s="47"/>
      <c r="Q21" s="47">
        <v>83.666666666666671</v>
      </c>
      <c r="R21" s="47"/>
      <c r="S21" s="47">
        <v>1352.0833333333333</v>
      </c>
      <c r="T21" s="47"/>
      <c r="U21" s="47"/>
      <c r="V21" s="47"/>
      <c r="W21" s="47">
        <v>41892.833333333336</v>
      </c>
    </row>
    <row r="22" spans="1:24" ht="14.4" hidden="1" thickTop="1" thickBot="1" x14ac:dyDescent="0.3">
      <c r="A22" s="68" t="s">
        <v>50</v>
      </c>
      <c r="B22" s="91">
        <v>352.08333333333331</v>
      </c>
      <c r="C22" s="74">
        <v>237.41666666666666</v>
      </c>
      <c r="D22" s="47">
        <v>114.66666666666667</v>
      </c>
      <c r="E22" s="47">
        <v>575.58333333333337</v>
      </c>
      <c r="F22" s="47">
        <v>2149.4166666666665</v>
      </c>
      <c r="G22" s="47">
        <v>573.83333333333337</v>
      </c>
      <c r="H22" s="47">
        <v>143.5</v>
      </c>
      <c r="I22" s="47">
        <v>86.5</v>
      </c>
      <c r="J22" s="47"/>
      <c r="K22" s="47">
        <v>3880.9166666666665</v>
      </c>
      <c r="L22" s="47">
        <v>294.91666666666669</v>
      </c>
      <c r="M22" s="47">
        <v>127</v>
      </c>
      <c r="N22" s="47">
        <v>14374.75</v>
      </c>
      <c r="O22" s="149"/>
      <c r="P22" s="47"/>
      <c r="Q22" s="47">
        <v>99.25</v>
      </c>
      <c r="R22" s="47"/>
      <c r="S22" s="47">
        <v>1119.5833333333333</v>
      </c>
      <c r="T22" s="47"/>
      <c r="U22" s="47"/>
      <c r="V22" s="47"/>
      <c r="W22" s="47">
        <v>40870.75</v>
      </c>
    </row>
    <row r="23" spans="1:24" ht="14.4" hidden="1" thickTop="1" thickBot="1" x14ac:dyDescent="0.3">
      <c r="A23" s="54" t="s">
        <v>47</v>
      </c>
      <c r="B23" s="92">
        <v>345.08333333333331</v>
      </c>
      <c r="C23" s="74">
        <v>213.66666666666666</v>
      </c>
      <c r="D23" s="47">
        <v>131.41666666666666</v>
      </c>
      <c r="E23" s="47">
        <v>613.75</v>
      </c>
      <c r="F23" s="47">
        <v>2025.5</v>
      </c>
      <c r="G23" s="47">
        <v>513.33333333333337</v>
      </c>
      <c r="H23" s="47">
        <v>134.66666666666666</v>
      </c>
      <c r="I23" s="47">
        <v>91.416666666666671</v>
      </c>
      <c r="J23" s="47"/>
      <c r="K23" s="47">
        <v>3723.75</v>
      </c>
      <c r="L23" s="47">
        <v>277.66666666666669</v>
      </c>
      <c r="M23" s="47">
        <v>98</v>
      </c>
      <c r="N23" s="47">
        <v>13075.916666666666</v>
      </c>
      <c r="O23" s="149"/>
      <c r="P23" s="47"/>
      <c r="Q23" s="47"/>
      <c r="R23" s="47"/>
      <c r="S23" s="47">
        <v>877.66666666666663</v>
      </c>
      <c r="T23" s="47"/>
      <c r="U23" s="47"/>
      <c r="V23" s="47"/>
      <c r="W23" s="49">
        <f>AVERAGE(W2:W13)</f>
        <v>33663.083333333336</v>
      </c>
    </row>
    <row r="24" spans="1:24" ht="14.4" hidden="1" thickTop="1" thickBot="1" x14ac:dyDescent="0.3">
      <c r="A24" s="54" t="s">
        <v>45</v>
      </c>
      <c r="B24" s="92">
        <v>357.08333333333337</v>
      </c>
      <c r="C24" s="75">
        <v>204</v>
      </c>
      <c r="D24" s="60">
        <v>153.08333333333334</v>
      </c>
      <c r="E24" s="60">
        <v>616.75</v>
      </c>
      <c r="F24" s="60">
        <v>2067.25</v>
      </c>
      <c r="G24" s="60">
        <v>432.58333333333331</v>
      </c>
      <c r="H24" s="60">
        <v>134.83333333333334</v>
      </c>
      <c r="I24" s="60">
        <v>119.16666666666667</v>
      </c>
      <c r="J24" s="60"/>
      <c r="K24" s="60">
        <v>3727.6666666666665</v>
      </c>
      <c r="L24" s="60">
        <v>238.75</v>
      </c>
      <c r="M24" s="60">
        <v>61</v>
      </c>
      <c r="N24" s="60">
        <v>12718.5</v>
      </c>
      <c r="O24" s="149"/>
      <c r="P24" s="60"/>
      <c r="Q24" s="60"/>
      <c r="R24" s="60"/>
      <c r="S24" s="60">
        <v>626.5</v>
      </c>
      <c r="T24" s="59"/>
      <c r="U24" s="59"/>
      <c r="V24" s="59"/>
      <c r="W24" s="63"/>
    </row>
    <row r="25" spans="1:24" ht="14.4" hidden="1" thickTop="1" thickBot="1" x14ac:dyDescent="0.3">
      <c r="A25" s="13" t="s">
        <v>44</v>
      </c>
      <c r="B25" s="91">
        <v>346.41666666666669</v>
      </c>
      <c r="C25" s="74">
        <v>183.83333333333334</v>
      </c>
      <c r="D25" s="47">
        <v>162.58333333333334</v>
      </c>
      <c r="E25" s="47">
        <v>596.91666666666663</v>
      </c>
      <c r="F25" s="47">
        <v>2064.4166666666665</v>
      </c>
      <c r="G25" s="47">
        <v>377.41666666666669</v>
      </c>
      <c r="H25" s="47">
        <v>144.33333333333334</v>
      </c>
      <c r="I25" s="47">
        <v>153.75</v>
      </c>
      <c r="J25" s="47"/>
      <c r="K25" s="47">
        <v>3683.25</v>
      </c>
      <c r="L25" s="47">
        <v>236.83333333333334</v>
      </c>
      <c r="M25" s="47">
        <v>19</v>
      </c>
      <c r="N25" s="47">
        <v>12394</v>
      </c>
      <c r="O25" s="149"/>
      <c r="P25" s="47"/>
      <c r="Q25" s="47"/>
      <c r="R25" s="47"/>
      <c r="S25" s="47">
        <v>508.83333333333331</v>
      </c>
      <c r="T25" s="52"/>
      <c r="U25" s="52"/>
      <c r="V25" s="52"/>
      <c r="W25" s="63"/>
    </row>
    <row r="26" spans="1:24" ht="14.4" hidden="1" thickTop="1" thickBot="1" x14ac:dyDescent="0.3">
      <c r="A26" s="13" t="s">
        <v>43</v>
      </c>
      <c r="B26" s="91">
        <v>372.58333333333337</v>
      </c>
      <c r="C26" s="74">
        <v>196.75</v>
      </c>
      <c r="D26" s="47">
        <v>175.83333333333334</v>
      </c>
      <c r="E26" s="47">
        <v>587.83333333333337</v>
      </c>
      <c r="F26" s="47">
        <v>2162.1666666666665</v>
      </c>
      <c r="G26" s="47">
        <v>363.5</v>
      </c>
      <c r="H26" s="47">
        <v>176.16666666666666</v>
      </c>
      <c r="I26" s="47">
        <v>186.25</v>
      </c>
      <c r="J26" s="47"/>
      <c r="K26" s="47">
        <v>3848.5</v>
      </c>
      <c r="L26" s="47">
        <v>228.75</v>
      </c>
      <c r="M26" s="47"/>
      <c r="N26" s="47">
        <v>12662.166666666666</v>
      </c>
      <c r="O26" s="149"/>
      <c r="P26" s="47"/>
      <c r="Q26" s="47"/>
      <c r="R26" s="47"/>
      <c r="S26" s="47">
        <v>356.58333333333331</v>
      </c>
      <c r="T26" s="126"/>
      <c r="U26" s="126"/>
      <c r="V26" s="126"/>
    </row>
    <row r="27" spans="1:24" ht="14.4" hidden="1" thickTop="1" thickBot="1" x14ac:dyDescent="0.3">
      <c r="A27" s="13" t="s">
        <v>42</v>
      </c>
      <c r="B27" s="91">
        <v>349.33333333333337</v>
      </c>
      <c r="C27" s="74">
        <v>162.25</v>
      </c>
      <c r="D27" s="47">
        <v>187.08333333333334</v>
      </c>
      <c r="E27" s="47">
        <v>612.16666666666663</v>
      </c>
      <c r="F27" s="47">
        <v>2351.5</v>
      </c>
      <c r="G27" s="47">
        <v>366.58333333333331</v>
      </c>
      <c r="H27" s="47">
        <v>211.5</v>
      </c>
      <c r="I27" s="47">
        <v>194.58333333333334</v>
      </c>
      <c r="J27" s="47"/>
      <c r="K27" s="47">
        <v>4085.6666666666665</v>
      </c>
      <c r="L27" s="47">
        <v>197.75</v>
      </c>
      <c r="M27" s="47"/>
      <c r="N27" s="47">
        <v>13451.833333333334</v>
      </c>
      <c r="O27" s="149"/>
      <c r="P27" s="47"/>
      <c r="Q27" s="47"/>
      <c r="R27" s="47"/>
      <c r="S27" s="47">
        <v>237.91666666666666</v>
      </c>
      <c r="T27" s="126"/>
      <c r="U27" s="126"/>
      <c r="V27" s="126"/>
    </row>
    <row r="28" spans="1:24" ht="14.4" hidden="1" thickTop="1" thickBot="1" x14ac:dyDescent="0.3">
      <c r="A28" s="13" t="s">
        <v>27</v>
      </c>
      <c r="B28" s="91">
        <v>365.25</v>
      </c>
      <c r="C28" s="74">
        <v>179.66666666666666</v>
      </c>
      <c r="D28" s="47">
        <v>185.58333333333334</v>
      </c>
      <c r="E28" s="47">
        <v>695.5</v>
      </c>
      <c r="F28" s="47">
        <v>2438.3333333333335</v>
      </c>
      <c r="G28" s="47">
        <v>358.66666666666669</v>
      </c>
      <c r="H28" s="47">
        <v>217.66666666666666</v>
      </c>
      <c r="I28" s="47">
        <v>191.41666666666666</v>
      </c>
      <c r="J28" s="47"/>
      <c r="K28" s="47">
        <v>4267</v>
      </c>
      <c r="L28" s="47">
        <v>151.75</v>
      </c>
      <c r="M28" s="47"/>
      <c r="N28" s="47">
        <v>13617.916666666666</v>
      </c>
      <c r="O28" s="149"/>
      <c r="P28" s="47"/>
      <c r="Q28" s="47"/>
      <c r="R28" s="47"/>
      <c r="S28" s="47">
        <v>123.83333333333333</v>
      </c>
      <c r="T28" s="126"/>
      <c r="U28" s="126"/>
      <c r="V28" s="126"/>
    </row>
    <row r="29" spans="1:24" s="9" customFormat="1" ht="14.4" hidden="1" thickTop="1" thickBot="1" x14ac:dyDescent="0.3">
      <c r="A29" s="11" t="s">
        <v>26</v>
      </c>
      <c r="B29" s="93">
        <v>369.91666666666663</v>
      </c>
      <c r="C29" s="76">
        <v>191</v>
      </c>
      <c r="D29" s="49">
        <v>178.91666666666666</v>
      </c>
      <c r="E29" s="49">
        <v>667.41666666666663</v>
      </c>
      <c r="F29" s="49">
        <v>2466.0833333333335</v>
      </c>
      <c r="G29" s="49">
        <v>340.41666666666669</v>
      </c>
      <c r="H29" s="49" t="s">
        <v>31</v>
      </c>
      <c r="I29" s="49">
        <v>167.41666666666666</v>
      </c>
      <c r="J29" s="49"/>
      <c r="K29" s="49" t="s">
        <v>40</v>
      </c>
      <c r="L29" s="49">
        <v>124</v>
      </c>
      <c r="M29" s="49"/>
      <c r="N29" s="49">
        <v>13442.333333333334</v>
      </c>
      <c r="O29" s="150"/>
      <c r="P29" s="49"/>
      <c r="Q29" s="49"/>
      <c r="R29" s="49"/>
      <c r="S29" s="49" t="s">
        <v>29</v>
      </c>
      <c r="T29" s="8"/>
      <c r="U29" s="8"/>
      <c r="V29" s="8"/>
      <c r="W29" s="8"/>
      <c r="X29" s="8"/>
    </row>
    <row r="30" spans="1:24" s="9" customFormat="1" ht="14.4" hidden="1" thickTop="1" thickBot="1" x14ac:dyDescent="0.3">
      <c r="A30" s="11" t="s">
        <v>25</v>
      </c>
      <c r="B30" s="93">
        <v>339.25</v>
      </c>
      <c r="C30" s="76">
        <v>177.41666666666666</v>
      </c>
      <c r="D30" s="49">
        <v>161.83333333333334</v>
      </c>
      <c r="E30" s="49">
        <v>624.83333333333337</v>
      </c>
      <c r="F30" s="49">
        <v>2486.9166666666665</v>
      </c>
      <c r="G30" s="49">
        <v>313.33333333333331</v>
      </c>
      <c r="H30" s="49">
        <v>193</v>
      </c>
      <c r="I30" s="49">
        <v>174.66666666666666</v>
      </c>
      <c r="J30" s="49"/>
      <c r="K30" s="49">
        <v>4132</v>
      </c>
      <c r="L30" s="49">
        <v>110.91666666666667</v>
      </c>
      <c r="M30" s="49"/>
      <c r="N30" s="49">
        <v>13049.083333333334</v>
      </c>
      <c r="O30" s="150"/>
      <c r="P30" s="49"/>
      <c r="Q30" s="49"/>
      <c r="R30" s="49"/>
      <c r="S30" s="49" t="s">
        <v>28</v>
      </c>
      <c r="T30" s="8"/>
      <c r="U30" s="8"/>
      <c r="V30" s="8"/>
      <c r="W30" s="8"/>
      <c r="X30" s="8"/>
    </row>
    <row r="31" spans="1:24" ht="13.8" thickTop="1" x14ac:dyDescent="0.25">
      <c r="A31" s="3"/>
      <c r="B31" s="89"/>
      <c r="H31" s="6"/>
      <c r="O31" s="69"/>
    </row>
    <row r="32" spans="1:24" s="5" customFormat="1" ht="39.6" x14ac:dyDescent="0.25">
      <c r="A32" s="77">
        <v>2022</v>
      </c>
      <c r="B32" s="87" t="s">
        <v>53</v>
      </c>
      <c r="C32" s="41" t="s">
        <v>20</v>
      </c>
      <c r="D32" s="17" t="s">
        <v>0</v>
      </c>
      <c r="E32" s="17" t="s">
        <v>1</v>
      </c>
      <c r="F32" s="17" t="s">
        <v>56</v>
      </c>
      <c r="G32" s="17" t="s">
        <v>57</v>
      </c>
      <c r="H32" s="17" t="s">
        <v>21</v>
      </c>
      <c r="I32" s="17" t="s">
        <v>58</v>
      </c>
      <c r="J32" s="40" t="s">
        <v>65</v>
      </c>
      <c r="K32" s="17" t="s">
        <v>66</v>
      </c>
      <c r="L32" s="131" t="s">
        <v>72</v>
      </c>
      <c r="M32" s="131" t="s">
        <v>51</v>
      </c>
      <c r="N32" s="17" t="s">
        <v>5</v>
      </c>
      <c r="O32" s="125"/>
      <c r="P32" s="40" t="s">
        <v>68</v>
      </c>
      <c r="Q32" s="17" t="s">
        <v>49</v>
      </c>
      <c r="R32" s="17" t="s">
        <v>62</v>
      </c>
      <c r="S32" s="17" t="s">
        <v>91</v>
      </c>
      <c r="T32" s="41" t="s">
        <v>69</v>
      </c>
      <c r="U32" s="41" t="s">
        <v>71</v>
      </c>
      <c r="V32" s="41" t="s">
        <v>64</v>
      </c>
      <c r="W32" s="17" t="s">
        <v>48</v>
      </c>
    </row>
    <row r="33" spans="1:27" x14ac:dyDescent="0.25">
      <c r="A33" s="78" t="s">
        <v>6</v>
      </c>
      <c r="B33" s="88">
        <v>493</v>
      </c>
      <c r="C33" s="32"/>
      <c r="D33" s="20"/>
      <c r="E33" s="20">
        <v>706</v>
      </c>
      <c r="F33" s="20">
        <v>2121</v>
      </c>
      <c r="G33" s="20">
        <v>682</v>
      </c>
      <c r="H33" s="20">
        <v>134</v>
      </c>
      <c r="I33" s="20">
        <v>75</v>
      </c>
      <c r="J33" s="28">
        <v>0</v>
      </c>
      <c r="K33" s="20">
        <f t="shared" ref="K33:K37" si="0">SUM(B33:J33)</f>
        <v>4211</v>
      </c>
      <c r="L33" s="169">
        <v>632</v>
      </c>
      <c r="M33" s="169">
        <v>61</v>
      </c>
      <c r="N33" s="20">
        <v>13088</v>
      </c>
      <c r="O33" s="142"/>
      <c r="P33" s="28">
        <v>189</v>
      </c>
      <c r="Q33" s="20">
        <v>90</v>
      </c>
      <c r="R33" s="32">
        <v>3</v>
      </c>
      <c r="S33" s="32">
        <v>3212</v>
      </c>
      <c r="T33" s="32">
        <v>0</v>
      </c>
      <c r="U33" s="32">
        <f>SUM(P33:T33)</f>
        <v>3494</v>
      </c>
      <c r="V33" s="32">
        <v>3820</v>
      </c>
      <c r="W33" s="20">
        <v>40627</v>
      </c>
    </row>
    <row r="34" spans="1:27" x14ac:dyDescent="0.25">
      <c r="A34" s="78" t="s">
        <v>7</v>
      </c>
      <c r="B34" s="88">
        <v>498</v>
      </c>
      <c r="C34" s="32"/>
      <c r="D34" s="20"/>
      <c r="E34" s="20">
        <v>693</v>
      </c>
      <c r="F34" s="20">
        <v>2129</v>
      </c>
      <c r="G34" s="20">
        <v>675</v>
      </c>
      <c r="H34" s="20">
        <v>126</v>
      </c>
      <c r="I34" s="20">
        <v>74</v>
      </c>
      <c r="J34" s="28">
        <v>0</v>
      </c>
      <c r="K34" s="20">
        <f t="shared" si="0"/>
        <v>4195</v>
      </c>
      <c r="L34" s="169">
        <v>645</v>
      </c>
      <c r="M34" s="169">
        <v>62</v>
      </c>
      <c r="N34" s="20">
        <v>13132</v>
      </c>
      <c r="O34" s="142"/>
      <c r="P34" s="28">
        <v>183</v>
      </c>
      <c r="Q34" s="20">
        <v>102</v>
      </c>
      <c r="R34" s="32">
        <v>3</v>
      </c>
      <c r="S34" s="32">
        <v>3247</v>
      </c>
      <c r="T34" s="32">
        <v>0</v>
      </c>
      <c r="U34" s="32">
        <f>SUM(P34:T34)</f>
        <v>3535</v>
      </c>
      <c r="V34" s="32">
        <v>3857</v>
      </c>
      <c r="W34" s="20">
        <v>35997</v>
      </c>
    </row>
    <row r="35" spans="1:27" x14ac:dyDescent="0.25">
      <c r="A35" s="78" t="s">
        <v>8</v>
      </c>
      <c r="B35" s="88">
        <v>520</v>
      </c>
      <c r="C35" s="32"/>
      <c r="D35" s="20"/>
      <c r="E35" s="20">
        <v>681</v>
      </c>
      <c r="F35" s="20">
        <v>2165</v>
      </c>
      <c r="G35" s="20">
        <v>686</v>
      </c>
      <c r="H35" s="20">
        <v>132</v>
      </c>
      <c r="I35" s="20">
        <v>73</v>
      </c>
      <c r="J35" s="28">
        <v>0</v>
      </c>
      <c r="K35" s="20">
        <f t="shared" si="0"/>
        <v>4257</v>
      </c>
      <c r="L35" s="169">
        <v>651</v>
      </c>
      <c r="M35" s="169">
        <v>61</v>
      </c>
      <c r="N35" s="20">
        <v>13334</v>
      </c>
      <c r="O35" s="142"/>
      <c r="P35" s="28">
        <v>180</v>
      </c>
      <c r="Q35" s="20">
        <v>113</v>
      </c>
      <c r="R35" s="32">
        <v>2</v>
      </c>
      <c r="S35" s="32">
        <v>3293</v>
      </c>
      <c r="T35" s="32">
        <v>0</v>
      </c>
      <c r="U35" s="32">
        <f>SUM(P35:T35)</f>
        <v>3588</v>
      </c>
      <c r="V35" s="32">
        <v>3918</v>
      </c>
      <c r="W35" s="20">
        <v>44488</v>
      </c>
    </row>
    <row r="36" spans="1:27" x14ac:dyDescent="0.25">
      <c r="A36" s="78" t="s">
        <v>9</v>
      </c>
      <c r="B36" s="88">
        <v>514</v>
      </c>
      <c r="C36" s="32"/>
      <c r="D36" s="20"/>
      <c r="E36" s="20">
        <v>696</v>
      </c>
      <c r="F36" s="20">
        <v>2193</v>
      </c>
      <c r="G36" s="20">
        <v>684</v>
      </c>
      <c r="H36" s="20">
        <v>132</v>
      </c>
      <c r="I36" s="20">
        <v>74</v>
      </c>
      <c r="J36" s="28">
        <v>0</v>
      </c>
      <c r="K36" s="20">
        <f t="shared" si="0"/>
        <v>4293</v>
      </c>
      <c r="L36" s="169">
        <v>672</v>
      </c>
      <c r="M36" s="169">
        <v>63</v>
      </c>
      <c r="N36" s="20">
        <v>13450</v>
      </c>
      <c r="O36" s="142"/>
      <c r="P36" s="28">
        <v>185</v>
      </c>
      <c r="Q36" s="20">
        <v>114</v>
      </c>
      <c r="R36" s="32">
        <v>4</v>
      </c>
      <c r="S36" s="32">
        <v>3320</v>
      </c>
      <c r="T36" s="32">
        <v>0</v>
      </c>
      <c r="U36" s="32">
        <f>SUM(P36:T36)</f>
        <v>3623</v>
      </c>
      <c r="V36" s="32">
        <v>3987</v>
      </c>
      <c r="W36" s="20">
        <v>38178</v>
      </c>
    </row>
    <row r="37" spans="1:27" x14ac:dyDescent="0.25">
      <c r="A37" s="78" t="s">
        <v>10</v>
      </c>
      <c r="B37" s="88">
        <v>500</v>
      </c>
      <c r="C37" s="32"/>
      <c r="D37" s="20"/>
      <c r="E37" s="20">
        <v>676</v>
      </c>
      <c r="F37" s="20">
        <v>2210</v>
      </c>
      <c r="G37" s="20">
        <v>712</v>
      </c>
      <c r="H37" s="20">
        <v>131</v>
      </c>
      <c r="I37" s="20">
        <v>78</v>
      </c>
      <c r="J37" s="28">
        <v>16</v>
      </c>
      <c r="K37" s="20">
        <f t="shared" si="0"/>
        <v>4323</v>
      </c>
      <c r="L37" s="169">
        <v>688</v>
      </c>
      <c r="M37" s="169">
        <v>64</v>
      </c>
      <c r="N37" s="20">
        <v>13572</v>
      </c>
      <c r="O37" s="142"/>
      <c r="P37" s="28">
        <v>202</v>
      </c>
      <c r="Q37" s="20">
        <v>121</v>
      </c>
      <c r="R37" s="32">
        <v>13</v>
      </c>
      <c r="S37" s="32">
        <v>3334</v>
      </c>
      <c r="T37" s="32">
        <v>0</v>
      </c>
      <c r="U37" s="32">
        <f>SUM(P37:T37)</f>
        <v>3670</v>
      </c>
      <c r="V37" s="32">
        <v>4028</v>
      </c>
      <c r="W37" s="20">
        <v>36827</v>
      </c>
    </row>
    <row r="38" spans="1:27" x14ac:dyDescent="0.25">
      <c r="A38" s="78" t="s">
        <v>11</v>
      </c>
      <c r="B38" s="88"/>
      <c r="C38" s="32"/>
      <c r="D38" s="20"/>
      <c r="E38" s="20"/>
      <c r="F38" s="20"/>
      <c r="G38" s="20"/>
      <c r="H38" s="20"/>
      <c r="I38" s="20"/>
      <c r="J38" s="28"/>
      <c r="K38" s="20"/>
      <c r="L38" s="169"/>
      <c r="M38" s="169"/>
      <c r="N38" s="20"/>
      <c r="O38" s="142"/>
      <c r="P38" s="28"/>
      <c r="Q38" s="20"/>
      <c r="R38" s="32"/>
      <c r="S38" s="32"/>
      <c r="T38" s="32"/>
      <c r="U38" s="32"/>
      <c r="V38" s="32"/>
      <c r="W38" s="20"/>
    </row>
    <row r="39" spans="1:27" x14ac:dyDescent="0.25">
      <c r="A39" s="78" t="s">
        <v>12</v>
      </c>
      <c r="B39" s="88"/>
      <c r="C39" s="32"/>
      <c r="D39" s="20"/>
      <c r="E39" s="20"/>
      <c r="F39" s="20"/>
      <c r="G39" s="20"/>
      <c r="H39" s="20"/>
      <c r="I39" s="20"/>
      <c r="J39" s="28"/>
      <c r="K39" s="20"/>
      <c r="L39" s="169"/>
      <c r="M39" s="169"/>
      <c r="N39" s="20"/>
      <c r="O39" s="142"/>
      <c r="P39" s="28"/>
      <c r="Q39" s="20"/>
      <c r="R39" s="32"/>
      <c r="S39" s="32"/>
      <c r="T39" s="32"/>
      <c r="U39" s="32"/>
      <c r="V39" s="32"/>
      <c r="W39" s="20"/>
    </row>
    <row r="40" spans="1:27" x14ac:dyDescent="0.25">
      <c r="A40" s="78" t="s">
        <v>13</v>
      </c>
      <c r="B40" s="88"/>
      <c r="C40" s="32"/>
      <c r="D40" s="20"/>
      <c r="E40" s="20"/>
      <c r="F40" s="20"/>
      <c r="G40" s="20"/>
      <c r="H40" s="20"/>
      <c r="I40" s="20"/>
      <c r="J40" s="28"/>
      <c r="K40" s="20"/>
      <c r="L40" s="169"/>
      <c r="M40" s="169"/>
      <c r="N40" s="20"/>
      <c r="O40" s="142"/>
      <c r="P40" s="28"/>
      <c r="Q40" s="20"/>
      <c r="R40" s="32"/>
      <c r="S40" s="32"/>
      <c r="T40" s="32"/>
      <c r="U40" s="32"/>
      <c r="V40" s="32"/>
      <c r="W40" s="20"/>
    </row>
    <row r="41" spans="1:27" x14ac:dyDescent="0.25">
      <c r="A41" s="78" t="s">
        <v>14</v>
      </c>
      <c r="B41" s="88"/>
      <c r="C41" s="32"/>
      <c r="D41" s="20"/>
      <c r="E41" s="20"/>
      <c r="F41" s="20"/>
      <c r="G41" s="20"/>
      <c r="H41" s="20"/>
      <c r="I41" s="20"/>
      <c r="J41" s="28"/>
      <c r="K41" s="20"/>
      <c r="L41" s="169"/>
      <c r="M41" s="169"/>
      <c r="N41" s="20"/>
      <c r="O41" s="142"/>
      <c r="P41" s="28"/>
      <c r="Q41" s="20"/>
      <c r="R41" s="32"/>
      <c r="S41" s="32"/>
      <c r="T41" s="32"/>
      <c r="U41" s="32"/>
      <c r="V41" s="32"/>
      <c r="W41" s="20"/>
    </row>
    <row r="42" spans="1:27" x14ac:dyDescent="0.25">
      <c r="A42" s="78" t="s">
        <v>15</v>
      </c>
      <c r="B42" s="88"/>
      <c r="C42" s="32"/>
      <c r="D42" s="20"/>
      <c r="E42" s="20"/>
      <c r="F42" s="20"/>
      <c r="G42" s="20"/>
      <c r="H42" s="20"/>
      <c r="I42" s="20"/>
      <c r="J42" s="28"/>
      <c r="K42" s="20"/>
      <c r="L42" s="169"/>
      <c r="M42" s="169"/>
      <c r="N42" s="20"/>
      <c r="O42" s="142"/>
      <c r="P42" s="28"/>
      <c r="Q42" s="20"/>
      <c r="R42" s="32"/>
      <c r="S42" s="32"/>
      <c r="T42" s="32"/>
      <c r="U42" s="32"/>
      <c r="V42" s="32"/>
      <c r="W42" s="20"/>
    </row>
    <row r="43" spans="1:27" x14ac:dyDescent="0.25">
      <c r="A43" s="78" t="s">
        <v>16</v>
      </c>
      <c r="B43" s="88"/>
      <c r="C43" s="32"/>
      <c r="D43" s="20"/>
      <c r="E43" s="20"/>
      <c r="F43" s="20"/>
      <c r="G43" s="20"/>
      <c r="H43" s="20"/>
      <c r="I43" s="20"/>
      <c r="J43" s="28"/>
      <c r="K43" s="20"/>
      <c r="L43" s="169"/>
      <c r="M43" s="169"/>
      <c r="N43" s="20"/>
      <c r="O43" s="142"/>
      <c r="P43" s="28"/>
      <c r="Q43" s="20"/>
      <c r="R43" s="32"/>
      <c r="S43" s="32"/>
      <c r="T43" s="32"/>
      <c r="U43" s="32"/>
      <c r="V43" s="32"/>
      <c r="W43" s="20"/>
    </row>
    <row r="44" spans="1:27" ht="13.8" thickBot="1" x14ac:dyDescent="0.3">
      <c r="A44" s="79" t="s">
        <v>17</v>
      </c>
      <c r="B44" s="96"/>
      <c r="C44" s="33"/>
      <c r="D44" s="22"/>
      <c r="E44" s="22"/>
      <c r="F44" s="22"/>
      <c r="G44" s="22"/>
      <c r="H44" s="22"/>
      <c r="I44" s="22"/>
      <c r="J44" s="29"/>
      <c r="K44" s="20"/>
      <c r="L44" s="178"/>
      <c r="M44" s="178"/>
      <c r="N44" s="152"/>
      <c r="O44" s="142"/>
      <c r="P44" s="151"/>
      <c r="Q44" s="152"/>
      <c r="R44" s="33"/>
      <c r="S44" s="33"/>
      <c r="T44" s="33"/>
      <c r="U44" s="32"/>
      <c r="V44" s="33"/>
      <c r="W44" s="152"/>
    </row>
    <row r="45" spans="1:27" s="9" customFormat="1" ht="14.4" thickTop="1" thickBot="1" x14ac:dyDescent="0.3">
      <c r="A45" s="12" t="s">
        <v>46</v>
      </c>
      <c r="B45" s="155">
        <f>AVERAGE(B33:B44)</f>
        <v>505</v>
      </c>
      <c r="C45" s="49"/>
      <c r="D45" s="49"/>
      <c r="E45" s="49">
        <f t="shared" ref="E45:W45" si="1">AVERAGE(E33:E44)</f>
        <v>690.4</v>
      </c>
      <c r="F45" s="49">
        <f t="shared" si="1"/>
        <v>2163.6</v>
      </c>
      <c r="G45" s="49">
        <f t="shared" si="1"/>
        <v>687.8</v>
      </c>
      <c r="H45" s="49">
        <f t="shared" si="1"/>
        <v>131</v>
      </c>
      <c r="I45" s="49">
        <f t="shared" si="1"/>
        <v>74.8</v>
      </c>
      <c r="J45" s="49">
        <f t="shared" si="1"/>
        <v>3.2</v>
      </c>
      <c r="K45" s="49">
        <f t="shared" si="1"/>
        <v>4255.8</v>
      </c>
      <c r="L45" s="163">
        <f t="shared" si="1"/>
        <v>657.6</v>
      </c>
      <c r="M45" s="163">
        <f t="shared" si="1"/>
        <v>62.2</v>
      </c>
      <c r="N45" s="49">
        <f>AVERAGE(N33:N44)</f>
        <v>13315.2</v>
      </c>
      <c r="O45" s="8"/>
      <c r="P45" s="49">
        <f>AVERAGE(P33:P44)</f>
        <v>187.8</v>
      </c>
      <c r="Q45" s="49">
        <f>AVERAGE(Q33:Q44)</f>
        <v>108</v>
      </c>
      <c r="R45" s="49">
        <f t="shared" ref="R45" si="2">AVERAGE(R33:R44)</f>
        <v>5</v>
      </c>
      <c r="S45" s="49">
        <f t="shared" si="1"/>
        <v>3281.2</v>
      </c>
      <c r="T45" s="49">
        <f t="shared" si="1"/>
        <v>0</v>
      </c>
      <c r="U45" s="49">
        <f t="shared" si="1"/>
        <v>3582</v>
      </c>
      <c r="V45" s="49">
        <f t="shared" si="1"/>
        <v>3922</v>
      </c>
      <c r="W45" s="49">
        <f t="shared" si="1"/>
        <v>39223.4</v>
      </c>
      <c r="X45" s="8"/>
    </row>
    <row r="46" spans="1:27" ht="40.200000000000003" thickTop="1" x14ac:dyDescent="0.25">
      <c r="C46" s="90"/>
      <c r="D46" s="90"/>
      <c r="E46" s="42" t="s">
        <v>22</v>
      </c>
      <c r="F46" s="71"/>
      <c r="G46" s="38">
        <v>3770</v>
      </c>
      <c r="H46" s="38" t="s">
        <v>23</v>
      </c>
      <c r="I46" s="39">
        <f>G46/K37</f>
        <v>0.87207957436965067</v>
      </c>
      <c r="J46" s="141"/>
      <c r="M46" s="50"/>
      <c r="N46" s="50"/>
      <c r="O46" s="129"/>
      <c r="Q46" s="188" t="s">
        <v>94</v>
      </c>
      <c r="R46" s="190">
        <f>K37+U37</f>
        <v>7993</v>
      </c>
      <c r="S46" s="189" t="s">
        <v>95</v>
      </c>
      <c r="T46" s="191">
        <f>N37+V37</f>
        <v>17600</v>
      </c>
      <c r="Y46" s="2"/>
      <c r="Z46" s="69"/>
      <c r="AA46" s="2"/>
    </row>
    <row r="48" spans="1:27" x14ac:dyDescent="0.2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106"/>
      <c r="U48" s="106"/>
      <c r="V48" s="106"/>
      <c r="W48" s="106"/>
      <c r="X48" s="14"/>
      <c r="Y48" s="14"/>
    </row>
    <row r="49" spans="1:25" x14ac:dyDescent="0.25">
      <c r="A49" s="225"/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106"/>
      <c r="U49" s="106"/>
      <c r="V49" s="106"/>
      <c r="W49" s="106"/>
      <c r="X49" s="14"/>
      <c r="Y49" s="14"/>
    </row>
  </sheetData>
  <mergeCells count="2">
    <mergeCell ref="A48:S48"/>
    <mergeCell ref="A49:S49"/>
  </mergeCells>
  <phoneticPr fontId="0" type="noConversion"/>
  <printOptions horizontalCentered="1" verticalCentered="1"/>
  <pageMargins left="0.25" right="0.25" top="0.79" bottom="0.25" header="0.33" footer="0.24"/>
  <pageSetup scale="70" fitToHeight="0" orientation="landscape" r:id="rId1"/>
  <headerFooter alignWithMargins="0">
    <oddHeader>&amp;C&amp;"Arial,Italic"&amp;14YMCA of Greater Fort Wayne
Membership Statistics
Jorgensen Branch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AM49"/>
  <sheetViews>
    <sheetView topLeftCell="A8" zoomScale="85" zoomScaleNormal="85" workbookViewId="0">
      <selection activeCell="H46" sqref="H46"/>
    </sheetView>
  </sheetViews>
  <sheetFormatPr defaultColWidth="12.5546875" defaultRowHeight="13.2" x14ac:dyDescent="0.25"/>
  <cols>
    <col min="1" max="1" width="13.5546875" style="4" bestFit="1" customWidth="1"/>
    <col min="2" max="2" width="8" style="90" bestFit="1" customWidth="1"/>
    <col min="3" max="3" width="8.33203125" style="2" hidden="1" customWidth="1"/>
    <col min="4" max="4" width="8" style="2" hidden="1" customWidth="1"/>
    <col min="5" max="5" width="7.6640625" style="2" bestFit="1" customWidth="1"/>
    <col min="6" max="6" width="12.44140625" style="2" customWidth="1"/>
    <col min="7" max="9" width="7.6640625" style="2" bestFit="1" customWidth="1"/>
    <col min="10" max="10" width="9.33203125" style="2" customWidth="1"/>
    <col min="11" max="11" width="8.44140625" style="2" bestFit="1" customWidth="1"/>
    <col min="12" max="12" width="6.6640625" style="2" bestFit="1" customWidth="1"/>
    <col min="13" max="13" width="7" style="2" bestFit="1" customWidth="1"/>
    <col min="14" max="14" width="7.44140625" style="2" bestFit="1" customWidth="1"/>
    <col min="15" max="15" width="2.44140625" style="2" customWidth="1"/>
    <col min="16" max="16" width="7.44140625" style="2" bestFit="1" customWidth="1"/>
    <col min="17" max="17" width="9.44140625" style="2" bestFit="1" customWidth="1"/>
    <col min="18" max="18" width="7.6640625" style="2" bestFit="1" customWidth="1"/>
    <col min="19" max="19" width="12.44140625" style="2" bestFit="1" customWidth="1"/>
    <col min="20" max="20" width="9.6640625" style="2" bestFit="1" customWidth="1"/>
    <col min="21" max="23" width="12.5546875" style="2" customWidth="1"/>
    <col min="24" max="37" width="12.5546875" customWidth="1"/>
    <col min="38" max="16384" width="12.5546875" style="1"/>
  </cols>
  <sheetData>
    <row r="1" spans="1:23" s="5" customFormat="1" ht="39.6" x14ac:dyDescent="0.25">
      <c r="A1" s="77">
        <v>2021</v>
      </c>
      <c r="B1" s="87">
        <v>188</v>
      </c>
      <c r="C1" s="41" t="s">
        <v>20</v>
      </c>
      <c r="D1" s="17" t="s">
        <v>0</v>
      </c>
      <c r="E1" s="17" t="s">
        <v>1</v>
      </c>
      <c r="F1" s="17" t="s">
        <v>56</v>
      </c>
      <c r="G1" s="17" t="s">
        <v>57</v>
      </c>
      <c r="H1" s="17" t="s">
        <v>21</v>
      </c>
      <c r="I1" s="17" t="s">
        <v>58</v>
      </c>
      <c r="J1" s="40" t="s">
        <v>65</v>
      </c>
      <c r="K1" s="17" t="s">
        <v>66</v>
      </c>
      <c r="L1" s="131" t="s">
        <v>72</v>
      </c>
      <c r="M1" s="131" t="s">
        <v>51</v>
      </c>
      <c r="N1" s="17" t="s">
        <v>5</v>
      </c>
      <c r="O1" s="125"/>
      <c r="P1" s="40" t="s">
        <v>68</v>
      </c>
      <c r="Q1" s="17" t="s">
        <v>49</v>
      </c>
      <c r="R1" s="40" t="s">
        <v>62</v>
      </c>
      <c r="S1" s="17" t="s">
        <v>91</v>
      </c>
      <c r="T1" s="17" t="s">
        <v>69</v>
      </c>
      <c r="U1" s="17" t="s">
        <v>71</v>
      </c>
      <c r="V1" s="17" t="s">
        <v>64</v>
      </c>
      <c r="W1" s="17" t="s">
        <v>48</v>
      </c>
    </row>
    <row r="2" spans="1:23" x14ac:dyDescent="0.25">
      <c r="A2" s="78" t="s">
        <v>6</v>
      </c>
      <c r="B2" s="88">
        <v>548</v>
      </c>
      <c r="C2" s="32"/>
      <c r="D2" s="20"/>
      <c r="E2" s="20">
        <v>756</v>
      </c>
      <c r="F2" s="20">
        <v>2039</v>
      </c>
      <c r="G2" s="20">
        <v>678</v>
      </c>
      <c r="H2" s="20">
        <v>121</v>
      </c>
      <c r="I2" s="20">
        <v>69</v>
      </c>
      <c r="J2" s="28">
        <v>0</v>
      </c>
      <c r="K2" s="20">
        <v>4211</v>
      </c>
      <c r="L2" s="169">
        <v>638</v>
      </c>
      <c r="M2" s="169">
        <v>86</v>
      </c>
      <c r="N2" s="20">
        <v>12649</v>
      </c>
      <c r="O2" s="142"/>
      <c r="P2" s="28">
        <v>222</v>
      </c>
      <c r="Q2" s="20">
        <v>33</v>
      </c>
      <c r="R2" s="65">
        <v>9</v>
      </c>
      <c r="S2" s="20">
        <v>3971</v>
      </c>
      <c r="T2" s="20">
        <v>0</v>
      </c>
      <c r="U2" s="20">
        <v>4235</v>
      </c>
      <c r="V2" s="20">
        <v>4495</v>
      </c>
      <c r="W2" s="20">
        <v>37727</v>
      </c>
    </row>
    <row r="3" spans="1:23" x14ac:dyDescent="0.25">
      <c r="A3" s="78" t="s">
        <v>7</v>
      </c>
      <c r="B3" s="88">
        <v>552</v>
      </c>
      <c r="C3" s="32"/>
      <c r="D3" s="20"/>
      <c r="E3" s="20">
        <v>755</v>
      </c>
      <c r="F3" s="20">
        <v>2029</v>
      </c>
      <c r="G3" s="20">
        <v>669</v>
      </c>
      <c r="H3" s="20">
        <v>117</v>
      </c>
      <c r="I3" s="20">
        <v>68</v>
      </c>
      <c r="J3" s="28">
        <v>0</v>
      </c>
      <c r="K3" s="20">
        <v>4190</v>
      </c>
      <c r="L3" s="169">
        <v>636</v>
      </c>
      <c r="M3" s="169">
        <v>84</v>
      </c>
      <c r="N3" s="20">
        <v>12599</v>
      </c>
      <c r="O3" s="142"/>
      <c r="P3" s="28">
        <v>237</v>
      </c>
      <c r="Q3" s="20">
        <v>39</v>
      </c>
      <c r="R3" s="65">
        <v>9</v>
      </c>
      <c r="S3" s="20">
        <v>3985</v>
      </c>
      <c r="T3" s="20">
        <v>0</v>
      </c>
      <c r="U3" s="20">
        <v>4270</v>
      </c>
      <c r="V3" s="20">
        <v>4551</v>
      </c>
      <c r="W3" s="20">
        <v>32982</v>
      </c>
    </row>
    <row r="4" spans="1:23" x14ac:dyDescent="0.25">
      <c r="A4" s="78" t="s">
        <v>8</v>
      </c>
      <c r="B4" s="88">
        <v>558</v>
      </c>
      <c r="C4" s="32"/>
      <c r="D4" s="20"/>
      <c r="E4" s="20">
        <v>758</v>
      </c>
      <c r="F4" s="20">
        <v>2036</v>
      </c>
      <c r="G4" s="20">
        <v>697</v>
      </c>
      <c r="H4" s="20">
        <v>118</v>
      </c>
      <c r="I4" s="20">
        <v>64</v>
      </c>
      <c r="J4" s="28">
        <v>0</v>
      </c>
      <c r="K4" s="20">
        <v>4231</v>
      </c>
      <c r="L4" s="169">
        <v>653</v>
      </c>
      <c r="M4" s="169">
        <v>87</v>
      </c>
      <c r="N4" s="20">
        <v>12736</v>
      </c>
      <c r="O4" s="142"/>
      <c r="P4" s="28">
        <v>224</v>
      </c>
      <c r="Q4" s="20">
        <v>45</v>
      </c>
      <c r="R4" s="65">
        <v>8</v>
      </c>
      <c r="S4" s="20">
        <v>4029</v>
      </c>
      <c r="T4" s="20">
        <v>0</v>
      </c>
      <c r="U4" s="20">
        <v>4306</v>
      </c>
      <c r="V4" s="20">
        <v>4576</v>
      </c>
      <c r="W4" s="20">
        <v>38153</v>
      </c>
    </row>
    <row r="5" spans="1:23" x14ac:dyDescent="0.25">
      <c r="A5" s="78" t="s">
        <v>9</v>
      </c>
      <c r="B5" s="88">
        <v>556</v>
      </c>
      <c r="C5" s="32"/>
      <c r="D5" s="20"/>
      <c r="E5" s="20">
        <v>747</v>
      </c>
      <c r="F5" s="20">
        <v>2029</v>
      </c>
      <c r="G5" s="20">
        <v>705</v>
      </c>
      <c r="H5" s="20">
        <v>122</v>
      </c>
      <c r="I5" s="20">
        <v>61</v>
      </c>
      <c r="J5" s="28">
        <v>0</v>
      </c>
      <c r="K5" s="20">
        <v>4220</v>
      </c>
      <c r="L5" s="169">
        <v>664</v>
      </c>
      <c r="M5" s="169">
        <v>83</v>
      </c>
      <c r="N5" s="20">
        <v>12796</v>
      </c>
      <c r="O5" s="142"/>
      <c r="P5" s="28">
        <v>233</v>
      </c>
      <c r="Q5" s="20">
        <v>48</v>
      </c>
      <c r="R5" s="65">
        <v>12</v>
      </c>
      <c r="S5" s="20">
        <v>4061</v>
      </c>
      <c r="T5" s="20">
        <v>0</v>
      </c>
      <c r="U5" s="20">
        <v>4354</v>
      </c>
      <c r="V5" s="20">
        <v>4628</v>
      </c>
      <c r="W5" s="20">
        <v>32783</v>
      </c>
    </row>
    <row r="6" spans="1:23" x14ac:dyDescent="0.25">
      <c r="A6" s="78" t="s">
        <v>10</v>
      </c>
      <c r="B6" s="88">
        <v>581</v>
      </c>
      <c r="C6" s="32"/>
      <c r="D6" s="20"/>
      <c r="E6" s="20">
        <v>738</v>
      </c>
      <c r="F6" s="20">
        <v>2008</v>
      </c>
      <c r="G6" s="20">
        <v>699</v>
      </c>
      <c r="H6" s="20">
        <v>117</v>
      </c>
      <c r="I6" s="20">
        <v>64</v>
      </c>
      <c r="J6" s="28">
        <v>13</v>
      </c>
      <c r="K6" s="20">
        <v>4220</v>
      </c>
      <c r="L6" s="169">
        <v>657</v>
      </c>
      <c r="M6" s="169">
        <v>84</v>
      </c>
      <c r="N6" s="20">
        <v>12758</v>
      </c>
      <c r="O6" s="142"/>
      <c r="P6" s="28">
        <v>249</v>
      </c>
      <c r="Q6" s="20">
        <v>53</v>
      </c>
      <c r="R6" s="65">
        <v>13</v>
      </c>
      <c r="S6" s="20">
        <v>4112</v>
      </c>
      <c r="T6" s="20">
        <v>0</v>
      </c>
      <c r="U6" s="20">
        <v>4427</v>
      </c>
      <c r="V6" s="20">
        <v>4690</v>
      </c>
      <c r="W6" s="20">
        <v>31847</v>
      </c>
    </row>
    <row r="7" spans="1:23" x14ac:dyDescent="0.25">
      <c r="A7" s="78" t="s">
        <v>11</v>
      </c>
      <c r="B7" s="88">
        <v>603</v>
      </c>
      <c r="C7" s="32"/>
      <c r="D7" s="20"/>
      <c r="E7" s="20">
        <v>736</v>
      </c>
      <c r="F7" s="20">
        <v>2052</v>
      </c>
      <c r="G7" s="20">
        <v>720</v>
      </c>
      <c r="H7" s="20">
        <v>116</v>
      </c>
      <c r="I7" s="20">
        <v>64</v>
      </c>
      <c r="J7" s="28">
        <v>23</v>
      </c>
      <c r="K7" s="20">
        <v>4314</v>
      </c>
      <c r="L7" s="169">
        <v>679</v>
      </c>
      <c r="M7" s="169">
        <v>86</v>
      </c>
      <c r="N7" s="20">
        <v>13195</v>
      </c>
      <c r="O7" s="142"/>
      <c r="P7" s="28">
        <v>252</v>
      </c>
      <c r="Q7" s="20">
        <v>65</v>
      </c>
      <c r="R7" s="65">
        <v>10</v>
      </c>
      <c r="S7" s="20">
        <v>4146</v>
      </c>
      <c r="T7" s="20">
        <v>0</v>
      </c>
      <c r="U7" s="20">
        <v>4473</v>
      </c>
      <c r="V7" s="20">
        <v>4744</v>
      </c>
      <c r="W7" s="20">
        <v>36559</v>
      </c>
    </row>
    <row r="8" spans="1:23" x14ac:dyDescent="0.25">
      <c r="A8" s="78" t="s">
        <v>12</v>
      </c>
      <c r="B8" s="88">
        <v>614</v>
      </c>
      <c r="C8" s="32"/>
      <c r="D8" s="20"/>
      <c r="E8" s="20">
        <v>752</v>
      </c>
      <c r="F8" s="20">
        <v>2065</v>
      </c>
      <c r="G8" s="20">
        <v>704</v>
      </c>
      <c r="H8" s="20">
        <v>114</v>
      </c>
      <c r="I8" s="20">
        <v>65</v>
      </c>
      <c r="J8" s="28">
        <v>25</v>
      </c>
      <c r="K8" s="20">
        <v>4339</v>
      </c>
      <c r="L8" s="169">
        <v>679</v>
      </c>
      <c r="M8" s="169">
        <v>83</v>
      </c>
      <c r="N8" s="20">
        <v>13063</v>
      </c>
      <c r="O8" s="142"/>
      <c r="P8" s="28">
        <v>248</v>
      </c>
      <c r="Q8" s="20">
        <v>66</v>
      </c>
      <c r="R8" s="65">
        <v>7</v>
      </c>
      <c r="S8" s="20">
        <v>4248</v>
      </c>
      <c r="T8" s="20">
        <v>0</v>
      </c>
      <c r="U8" s="20">
        <v>4569</v>
      </c>
      <c r="V8" s="20">
        <v>4789</v>
      </c>
      <c r="W8" s="20">
        <v>35789</v>
      </c>
    </row>
    <row r="9" spans="1:23" x14ac:dyDescent="0.25">
      <c r="A9" s="78" t="s">
        <v>13</v>
      </c>
      <c r="B9" s="88">
        <v>605</v>
      </c>
      <c r="C9" s="32"/>
      <c r="D9" s="20"/>
      <c r="E9" s="20">
        <v>741</v>
      </c>
      <c r="F9" s="20">
        <v>2071</v>
      </c>
      <c r="G9" s="20">
        <v>705</v>
      </c>
      <c r="H9" s="20">
        <v>116</v>
      </c>
      <c r="I9" s="20">
        <v>64</v>
      </c>
      <c r="J9" s="28">
        <v>0</v>
      </c>
      <c r="K9" s="20">
        <v>4302</v>
      </c>
      <c r="L9" s="169">
        <v>680</v>
      </c>
      <c r="M9" s="169">
        <v>84</v>
      </c>
      <c r="N9" s="20">
        <v>13006</v>
      </c>
      <c r="O9" s="142"/>
      <c r="P9" s="28">
        <v>248</v>
      </c>
      <c r="Q9" s="20">
        <v>15</v>
      </c>
      <c r="R9" s="65">
        <v>7</v>
      </c>
      <c r="S9" s="20">
        <v>4227</v>
      </c>
      <c r="T9" s="20">
        <v>0</v>
      </c>
      <c r="U9" s="20">
        <v>4497</v>
      </c>
      <c r="V9" s="20">
        <v>4785</v>
      </c>
      <c r="W9" s="20">
        <v>32644</v>
      </c>
    </row>
    <row r="10" spans="1:23" x14ac:dyDescent="0.25">
      <c r="A10" s="78" t="s">
        <v>14</v>
      </c>
      <c r="B10" s="88">
        <v>605</v>
      </c>
      <c r="C10" s="32"/>
      <c r="D10" s="20"/>
      <c r="E10" s="20">
        <v>740</v>
      </c>
      <c r="F10" s="20">
        <v>2027</v>
      </c>
      <c r="G10" s="20">
        <v>700</v>
      </c>
      <c r="H10" s="20">
        <v>114</v>
      </c>
      <c r="I10" s="20">
        <v>68</v>
      </c>
      <c r="J10" s="28">
        <v>0</v>
      </c>
      <c r="K10" s="20">
        <v>4254</v>
      </c>
      <c r="L10" s="169">
        <v>678</v>
      </c>
      <c r="M10" s="169">
        <v>78</v>
      </c>
      <c r="N10" s="20">
        <v>12785</v>
      </c>
      <c r="O10" s="142"/>
      <c r="P10" s="28">
        <v>226</v>
      </c>
      <c r="Q10" s="20">
        <v>18</v>
      </c>
      <c r="R10" s="65">
        <v>10</v>
      </c>
      <c r="S10" s="20">
        <v>4261</v>
      </c>
      <c r="T10" s="20">
        <v>0</v>
      </c>
      <c r="U10" s="20">
        <v>4515</v>
      </c>
      <c r="V10" s="20">
        <v>4771</v>
      </c>
      <c r="W10" s="20">
        <v>27859</v>
      </c>
    </row>
    <row r="11" spans="1:23" x14ac:dyDescent="0.25">
      <c r="A11" s="78" t="s">
        <v>15</v>
      </c>
      <c r="B11" s="88">
        <v>613</v>
      </c>
      <c r="C11" s="32"/>
      <c r="D11" s="20"/>
      <c r="E11" s="20">
        <v>777</v>
      </c>
      <c r="F11" s="20">
        <v>2049</v>
      </c>
      <c r="G11" s="20">
        <v>709</v>
      </c>
      <c r="H11" s="20">
        <v>126</v>
      </c>
      <c r="I11" s="20">
        <v>73</v>
      </c>
      <c r="J11" s="28">
        <v>0</v>
      </c>
      <c r="K11" s="20">
        <v>4347</v>
      </c>
      <c r="L11" s="169">
        <v>686</v>
      </c>
      <c r="M11" s="169">
        <v>81</v>
      </c>
      <c r="N11" s="20">
        <v>12972</v>
      </c>
      <c r="O11" s="142"/>
      <c r="P11" s="28">
        <v>209</v>
      </c>
      <c r="Q11" s="20">
        <v>24</v>
      </c>
      <c r="R11" s="65">
        <v>5</v>
      </c>
      <c r="S11" s="20">
        <v>4297</v>
      </c>
      <c r="T11" s="20">
        <v>0</v>
      </c>
      <c r="U11" s="20">
        <v>4535</v>
      </c>
      <c r="V11" s="20">
        <v>4792</v>
      </c>
      <c r="W11" s="20">
        <v>31532</v>
      </c>
    </row>
    <row r="12" spans="1:23" x14ac:dyDescent="0.25">
      <c r="A12" s="78" t="s">
        <v>16</v>
      </c>
      <c r="B12" s="88">
        <v>628</v>
      </c>
      <c r="C12" s="32"/>
      <c r="D12" s="20"/>
      <c r="E12" s="20">
        <v>775</v>
      </c>
      <c r="F12" s="20">
        <v>2036</v>
      </c>
      <c r="G12" s="20">
        <v>710</v>
      </c>
      <c r="H12" s="20">
        <v>122</v>
      </c>
      <c r="I12" s="20">
        <v>74</v>
      </c>
      <c r="J12" s="28">
        <v>0</v>
      </c>
      <c r="K12" s="20">
        <v>4345</v>
      </c>
      <c r="L12" s="169">
        <v>704</v>
      </c>
      <c r="M12" s="169">
        <v>78</v>
      </c>
      <c r="N12" s="20">
        <v>12906</v>
      </c>
      <c r="O12" s="142"/>
      <c r="P12" s="28">
        <v>202</v>
      </c>
      <c r="Q12" s="20">
        <v>33</v>
      </c>
      <c r="R12" s="65">
        <v>4</v>
      </c>
      <c r="S12" s="20">
        <v>4346</v>
      </c>
      <c r="T12" s="20">
        <v>0</v>
      </c>
      <c r="U12" s="20">
        <v>4585</v>
      </c>
      <c r="V12" s="20">
        <v>4786</v>
      </c>
      <c r="W12" s="20">
        <v>34704</v>
      </c>
    </row>
    <row r="13" spans="1:23" x14ac:dyDescent="0.25">
      <c r="A13" s="79" t="s">
        <v>17</v>
      </c>
      <c r="B13" s="96">
        <v>607</v>
      </c>
      <c r="C13" s="33"/>
      <c r="D13" s="22"/>
      <c r="E13" s="22">
        <v>781</v>
      </c>
      <c r="F13" s="22">
        <v>2031</v>
      </c>
      <c r="G13" s="22">
        <v>697</v>
      </c>
      <c r="H13" s="22">
        <v>123</v>
      </c>
      <c r="I13" s="22">
        <v>70</v>
      </c>
      <c r="J13" s="29">
        <v>5</v>
      </c>
      <c r="K13" s="22">
        <v>4314</v>
      </c>
      <c r="L13" s="171">
        <v>693</v>
      </c>
      <c r="M13" s="171">
        <v>74</v>
      </c>
      <c r="N13" s="22">
        <v>12823</v>
      </c>
      <c r="O13" s="142"/>
      <c r="P13" s="29">
        <v>213</v>
      </c>
      <c r="Q13" s="22">
        <v>42</v>
      </c>
      <c r="R13" s="66">
        <v>7</v>
      </c>
      <c r="S13" s="22">
        <v>4380</v>
      </c>
      <c r="T13" s="22">
        <v>0</v>
      </c>
      <c r="U13" s="22">
        <v>4642</v>
      </c>
      <c r="V13" s="22">
        <v>4903</v>
      </c>
      <c r="W13" s="22">
        <v>36231</v>
      </c>
    </row>
    <row r="14" spans="1:23" ht="13.8" thickBot="1" x14ac:dyDescent="0.3">
      <c r="A14" s="217" t="s">
        <v>93</v>
      </c>
      <c r="B14" s="219">
        <v>589.16666666666663</v>
      </c>
      <c r="C14" s="142"/>
      <c r="D14" s="142"/>
      <c r="E14" s="142">
        <v>754.66666666666663</v>
      </c>
      <c r="F14" s="142">
        <v>2039.3333333333333</v>
      </c>
      <c r="G14" s="142">
        <v>699.41666666666663</v>
      </c>
      <c r="H14" s="142">
        <v>118.83333333333333</v>
      </c>
      <c r="I14" s="142">
        <v>67</v>
      </c>
      <c r="J14" s="142">
        <v>5.5</v>
      </c>
      <c r="K14" s="142">
        <v>4273.916666666667</v>
      </c>
      <c r="L14" s="220">
        <v>670.58333333333337</v>
      </c>
      <c r="M14" s="220">
        <v>82.333333333333329</v>
      </c>
      <c r="N14" s="142">
        <v>12857.333333333334</v>
      </c>
      <c r="O14" s="142"/>
      <c r="P14" s="142">
        <v>230.25</v>
      </c>
      <c r="Q14" s="142">
        <v>40.083333333333336</v>
      </c>
      <c r="R14" s="142">
        <v>8.4166666666666661</v>
      </c>
      <c r="S14" s="142">
        <v>4171.916666666667</v>
      </c>
      <c r="T14" s="142">
        <v>0</v>
      </c>
      <c r="U14" s="142">
        <v>4450.666666666667</v>
      </c>
      <c r="V14" s="142">
        <v>4709.166666666667</v>
      </c>
      <c r="W14" s="142">
        <v>34067.5</v>
      </c>
    </row>
    <row r="15" spans="1:23" ht="14.4" thickTop="1" thickBot="1" x14ac:dyDescent="0.3">
      <c r="A15" s="111" t="s">
        <v>92</v>
      </c>
      <c r="B15" s="112">
        <v>574.91666666666663</v>
      </c>
      <c r="C15" s="102"/>
      <c r="D15" s="102"/>
      <c r="E15" s="102">
        <v>820.5</v>
      </c>
      <c r="F15" s="102">
        <v>2458.8333333333335</v>
      </c>
      <c r="G15" s="102">
        <v>788.08333333333337</v>
      </c>
      <c r="H15" s="102">
        <v>150</v>
      </c>
      <c r="I15" s="102">
        <v>95.583333333333329</v>
      </c>
      <c r="J15" s="102">
        <v>4.916666666666667</v>
      </c>
      <c r="K15" s="102">
        <v>4892.833333333333</v>
      </c>
      <c r="L15" s="137">
        <v>793.83333333333337</v>
      </c>
      <c r="M15" s="137">
        <v>114.83333333333333</v>
      </c>
      <c r="N15" s="102">
        <v>15045.333333333334</v>
      </c>
      <c r="O15" s="102"/>
      <c r="P15" s="102">
        <v>272.91666666666669</v>
      </c>
      <c r="Q15" s="102">
        <v>99</v>
      </c>
      <c r="R15" s="102">
        <v>11.333333333333334</v>
      </c>
      <c r="S15" s="102">
        <v>3924.75</v>
      </c>
      <c r="T15" s="102">
        <v>0.83333333333333337</v>
      </c>
      <c r="U15" s="102">
        <v>4308.833333333333</v>
      </c>
      <c r="V15" s="102">
        <v>4663.333333333333</v>
      </c>
      <c r="W15" s="102">
        <v>28064.25</v>
      </c>
    </row>
    <row r="16" spans="1:23" ht="14.4" thickTop="1" thickBot="1" x14ac:dyDescent="0.3">
      <c r="A16" s="111" t="s">
        <v>89</v>
      </c>
      <c r="B16" s="112">
        <v>643.91666666666663</v>
      </c>
      <c r="C16" s="102"/>
      <c r="D16" s="102"/>
      <c r="E16" s="102">
        <v>905.25</v>
      </c>
      <c r="F16" s="102">
        <v>2921.4166666666665</v>
      </c>
      <c r="G16" s="102">
        <v>912.5</v>
      </c>
      <c r="H16" s="102">
        <v>289.25</v>
      </c>
      <c r="I16" s="102">
        <v>111.91666666666667</v>
      </c>
      <c r="J16" s="102">
        <v>10.583333333333334</v>
      </c>
      <c r="K16" s="102">
        <v>5794.833333333333</v>
      </c>
      <c r="L16" s="137">
        <v>1046.3333333333333</v>
      </c>
      <c r="M16" s="137">
        <v>154.5</v>
      </c>
      <c r="N16" s="102">
        <v>17885.333333333332</v>
      </c>
      <c r="O16" s="102"/>
      <c r="P16" s="102">
        <v>309</v>
      </c>
      <c r="Q16" s="102">
        <v>111.83333333333333</v>
      </c>
      <c r="R16" s="102">
        <v>8.9166666666666661</v>
      </c>
      <c r="S16" s="102">
        <v>3485.3333333333335</v>
      </c>
      <c r="T16" s="102">
        <v>3.5833333333333335</v>
      </c>
      <c r="U16" s="102">
        <v>3918.6666666666665</v>
      </c>
      <c r="V16" s="102">
        <v>4345.416666666667</v>
      </c>
      <c r="W16" s="102">
        <v>48340.583333333336</v>
      </c>
    </row>
    <row r="17" spans="1:37" ht="14.4" hidden="1" thickTop="1" thickBot="1" x14ac:dyDescent="0.3">
      <c r="A17" s="201" t="s">
        <v>88</v>
      </c>
      <c r="B17" s="202">
        <v>728.16666666666663</v>
      </c>
      <c r="C17" s="204"/>
      <c r="D17" s="204"/>
      <c r="E17" s="204">
        <v>952.91666666666663</v>
      </c>
      <c r="F17" s="204">
        <v>3109.8333333333335</v>
      </c>
      <c r="G17" s="204">
        <v>1014.3333333333334</v>
      </c>
      <c r="H17" s="204">
        <v>165.08333333333334</v>
      </c>
      <c r="I17" s="204">
        <v>120.58333333333333</v>
      </c>
      <c r="J17" s="204">
        <v>12.5</v>
      </c>
      <c r="K17" s="204">
        <v>6103.416666666667</v>
      </c>
      <c r="L17" s="205">
        <v>1180.6666666666667</v>
      </c>
      <c r="M17" s="205">
        <v>219</v>
      </c>
      <c r="N17" s="204">
        <v>19165.5</v>
      </c>
      <c r="O17" s="142"/>
      <c r="P17" s="204">
        <v>302.75</v>
      </c>
      <c r="Q17" s="204">
        <v>105.58333333333333</v>
      </c>
      <c r="R17" s="204">
        <v>8.5</v>
      </c>
      <c r="S17" s="204">
        <v>4163.333333333333</v>
      </c>
      <c r="T17" s="204">
        <v>4.916666666666667</v>
      </c>
      <c r="U17" s="204">
        <v>4585.083333333333</v>
      </c>
      <c r="V17" s="204">
        <v>5076.583333333333</v>
      </c>
      <c r="W17" s="196">
        <v>50625.416666666664</v>
      </c>
    </row>
    <row r="18" spans="1:37" ht="14.4" hidden="1" thickTop="1" thickBot="1" x14ac:dyDescent="0.3">
      <c r="A18" s="206" t="s">
        <v>61</v>
      </c>
      <c r="B18" s="202">
        <v>770.41666666666663</v>
      </c>
      <c r="C18" s="204"/>
      <c r="D18" s="204"/>
      <c r="E18" s="204">
        <v>968.66666666666663</v>
      </c>
      <c r="F18" s="204">
        <v>3095.1666666666665</v>
      </c>
      <c r="G18" s="204">
        <v>1019.5</v>
      </c>
      <c r="H18" s="204">
        <v>175.66666666666666</v>
      </c>
      <c r="I18" s="204">
        <v>132.75</v>
      </c>
      <c r="J18" s="204"/>
      <c r="K18" s="204">
        <v>6162.166666666667</v>
      </c>
      <c r="L18" s="205">
        <v>1038.8333333333333</v>
      </c>
      <c r="M18" s="205">
        <v>226.5</v>
      </c>
      <c r="N18" s="204">
        <v>24059.25</v>
      </c>
      <c r="O18" s="142"/>
      <c r="P18" s="204"/>
      <c r="Q18" s="204">
        <v>102.66666666666667</v>
      </c>
      <c r="R18" s="204"/>
      <c r="S18" s="204">
        <v>3018.8333333333335</v>
      </c>
      <c r="T18" s="204"/>
      <c r="U18" s="204"/>
      <c r="V18" s="204"/>
      <c r="W18" s="100">
        <v>54671</v>
      </c>
    </row>
    <row r="19" spans="1:37" ht="14.4" hidden="1" thickTop="1" thickBot="1" x14ac:dyDescent="0.3">
      <c r="A19" s="154" t="s">
        <v>60</v>
      </c>
      <c r="B19" s="112">
        <v>661.75</v>
      </c>
      <c r="C19" s="102"/>
      <c r="D19" s="102"/>
      <c r="E19" s="102">
        <v>900.41666666666663</v>
      </c>
      <c r="F19" s="102">
        <v>2870.3333333333335</v>
      </c>
      <c r="G19" s="102">
        <v>887.16666666666663</v>
      </c>
      <c r="H19" s="102">
        <v>161.5</v>
      </c>
      <c r="I19" s="102">
        <v>113.5</v>
      </c>
      <c r="J19" s="102"/>
      <c r="K19" s="102">
        <v>5594.666666666667</v>
      </c>
      <c r="L19" s="137">
        <v>663.83333333333337</v>
      </c>
      <c r="M19" s="137">
        <v>194.08333333333334</v>
      </c>
      <c r="N19" s="102">
        <v>21738.583333333332</v>
      </c>
      <c r="O19" s="142"/>
      <c r="P19" s="102"/>
      <c r="Q19" s="102">
        <v>76.833333333333329</v>
      </c>
      <c r="R19" s="102"/>
      <c r="S19" s="102">
        <v>2710.75</v>
      </c>
      <c r="T19" s="102"/>
      <c r="U19" s="102"/>
      <c r="V19" s="102"/>
      <c r="W19" s="100">
        <v>53989.333333333336</v>
      </c>
    </row>
    <row r="20" spans="1:37" ht="14.4" hidden="1" thickTop="1" thickBot="1" x14ac:dyDescent="0.3">
      <c r="A20" s="154" t="s">
        <v>59</v>
      </c>
      <c r="B20" s="112">
        <v>609.16666666666663</v>
      </c>
      <c r="C20" s="102" t="e">
        <v>#DIV/0!</v>
      </c>
      <c r="D20" s="102" t="e">
        <v>#DIV/0!</v>
      </c>
      <c r="E20" s="102">
        <v>873</v>
      </c>
      <c r="F20" s="102">
        <v>2681</v>
      </c>
      <c r="G20" s="102">
        <v>862.83333333333337</v>
      </c>
      <c r="H20" s="102">
        <v>149.08333333333334</v>
      </c>
      <c r="I20" s="102">
        <v>108.75</v>
      </c>
      <c r="J20" s="102"/>
      <c r="K20" s="102">
        <v>5283.833333333333</v>
      </c>
      <c r="L20" s="137">
        <v>522.16666666666663</v>
      </c>
      <c r="M20" s="137">
        <v>189.83333333333334</v>
      </c>
      <c r="N20" s="102">
        <v>20143.75</v>
      </c>
      <c r="O20" s="142"/>
      <c r="P20" s="102"/>
      <c r="Q20" s="102">
        <v>98.583333333333329</v>
      </c>
      <c r="R20" s="102"/>
      <c r="S20" s="102">
        <v>2227.8333333333335</v>
      </c>
      <c r="T20" s="102"/>
      <c r="U20" s="102"/>
      <c r="V20" s="102"/>
      <c r="W20" s="100">
        <v>49658.25</v>
      </c>
    </row>
    <row r="21" spans="1:37" ht="14.4" hidden="1" thickTop="1" thickBot="1" x14ac:dyDescent="0.3">
      <c r="A21" s="13" t="s">
        <v>52</v>
      </c>
      <c r="B21" s="91">
        <v>539.66666666666663</v>
      </c>
      <c r="C21" s="74">
        <v>275.08333333333331</v>
      </c>
      <c r="D21" s="47">
        <v>264.58333333333331</v>
      </c>
      <c r="E21" s="47">
        <v>904.83333333333337</v>
      </c>
      <c r="F21" s="47">
        <v>2616.6666666666665</v>
      </c>
      <c r="G21" s="47">
        <v>879.75</v>
      </c>
      <c r="H21" s="47">
        <v>146.66666666666666</v>
      </c>
      <c r="I21" s="47">
        <v>105.66666666666667</v>
      </c>
      <c r="J21" s="47"/>
      <c r="K21" s="47">
        <v>5193.25</v>
      </c>
      <c r="L21" s="47">
        <v>545.08333333333337</v>
      </c>
      <c r="M21" s="47">
        <v>236</v>
      </c>
      <c r="N21" s="47">
        <v>19744.583333333332</v>
      </c>
      <c r="O21" s="149"/>
      <c r="P21" s="47"/>
      <c r="Q21" s="47">
        <v>106.41666666666667</v>
      </c>
      <c r="R21" s="47"/>
      <c r="S21" s="47">
        <v>2095.5</v>
      </c>
      <c r="T21" s="47"/>
      <c r="U21" s="47"/>
      <c r="V21" s="47"/>
      <c r="W21" s="73">
        <v>47503.333333333336</v>
      </c>
    </row>
    <row r="22" spans="1:37" ht="14.4" hidden="1" thickTop="1" thickBot="1" x14ac:dyDescent="0.3">
      <c r="A22" s="13" t="s">
        <v>50</v>
      </c>
      <c r="B22" s="91">
        <v>500.66666666666663</v>
      </c>
      <c r="C22" s="74">
        <v>271.08333333333331</v>
      </c>
      <c r="D22" s="47">
        <v>229.58333333333334</v>
      </c>
      <c r="E22" s="47">
        <v>876.83333333333337</v>
      </c>
      <c r="F22" s="47">
        <v>2507.4166666666665</v>
      </c>
      <c r="G22" s="47">
        <v>803.5</v>
      </c>
      <c r="H22" s="47">
        <v>129.75</v>
      </c>
      <c r="I22" s="47">
        <v>105.66666666666667</v>
      </c>
      <c r="J22" s="47"/>
      <c r="K22" s="47">
        <v>4923.833333333333</v>
      </c>
      <c r="L22" s="47">
        <v>482.91666666666669</v>
      </c>
      <c r="M22" s="47">
        <v>176</v>
      </c>
      <c r="N22" s="47">
        <v>18387.916666666668</v>
      </c>
      <c r="O22" s="149"/>
      <c r="P22" s="47"/>
      <c r="Q22" s="47">
        <v>103.25</v>
      </c>
      <c r="R22" s="47"/>
      <c r="S22" s="47">
        <v>1781.5833333333333</v>
      </c>
      <c r="T22" s="47"/>
      <c r="U22" s="47"/>
      <c r="V22" s="47"/>
      <c r="W22" s="73">
        <v>48532.583333333336</v>
      </c>
    </row>
    <row r="23" spans="1:37" ht="14.4" hidden="1" thickTop="1" thickBot="1" x14ac:dyDescent="0.3">
      <c r="A23" s="13" t="s">
        <v>47</v>
      </c>
      <c r="B23" s="91">
        <v>588.25</v>
      </c>
      <c r="C23" s="74">
        <v>297.83333333333331</v>
      </c>
      <c r="D23" s="47">
        <v>290.41666666666669</v>
      </c>
      <c r="E23" s="47">
        <v>946.91666666666663</v>
      </c>
      <c r="F23" s="47">
        <v>2584.6666666666665</v>
      </c>
      <c r="G23" s="47">
        <v>826.25</v>
      </c>
      <c r="H23" s="47">
        <v>144.75</v>
      </c>
      <c r="I23" s="47">
        <v>112.58333333333333</v>
      </c>
      <c r="J23" s="47"/>
      <c r="K23" s="47">
        <v>5203.416666666667</v>
      </c>
      <c r="L23" s="47">
        <v>538.08333333333337</v>
      </c>
      <c r="M23" s="47">
        <v>131</v>
      </c>
      <c r="N23" s="47">
        <v>18314.75</v>
      </c>
      <c r="O23" s="149"/>
      <c r="P23" s="47"/>
      <c r="Q23" s="47"/>
      <c r="R23" s="47"/>
      <c r="S23" s="47">
        <v>1444.0833333333333</v>
      </c>
      <c r="T23" s="47"/>
      <c r="U23" s="47"/>
      <c r="V23" s="47"/>
      <c r="W23" s="49">
        <f>AVERAGE(W2:W13)</f>
        <v>34067.5</v>
      </c>
    </row>
    <row r="24" spans="1:37" ht="14.4" hidden="1" thickTop="1" thickBot="1" x14ac:dyDescent="0.3">
      <c r="A24" s="13" t="s">
        <v>45</v>
      </c>
      <c r="B24" s="91">
        <v>644</v>
      </c>
      <c r="C24" s="74">
        <v>284.91666666666669</v>
      </c>
      <c r="D24" s="47">
        <v>359.08333333333331</v>
      </c>
      <c r="E24" s="47">
        <v>1014.5</v>
      </c>
      <c r="F24" s="47">
        <v>2762.4166666666665</v>
      </c>
      <c r="G24" s="47">
        <v>855.25</v>
      </c>
      <c r="H24" s="47">
        <v>156.41666666666666</v>
      </c>
      <c r="I24" s="47">
        <v>136.75</v>
      </c>
      <c r="J24" s="47"/>
      <c r="K24" s="47">
        <v>5569.333333333333</v>
      </c>
      <c r="L24" s="47">
        <v>625.33333333333337</v>
      </c>
      <c r="M24" s="47">
        <v>107</v>
      </c>
      <c r="N24" s="47">
        <v>18778.5</v>
      </c>
      <c r="O24" s="149"/>
      <c r="P24" s="47"/>
      <c r="Q24" s="47"/>
      <c r="R24" s="47"/>
      <c r="S24" s="47">
        <v>1055.4166666666667</v>
      </c>
      <c r="T24" s="47"/>
      <c r="U24" s="47"/>
      <c r="V24" s="47"/>
      <c r="W24" s="73"/>
    </row>
    <row r="25" spans="1:37" ht="14.4" hidden="1" thickTop="1" thickBot="1" x14ac:dyDescent="0.3">
      <c r="A25" s="13" t="s">
        <v>44</v>
      </c>
      <c r="B25" s="91">
        <v>617.75</v>
      </c>
      <c r="C25" s="74">
        <v>269.33333333333331</v>
      </c>
      <c r="D25" s="47">
        <v>348.41666666666669</v>
      </c>
      <c r="E25" s="47">
        <v>992.5</v>
      </c>
      <c r="F25" s="47">
        <v>2761.3333333333335</v>
      </c>
      <c r="G25" s="47">
        <v>735.58333333333337</v>
      </c>
      <c r="H25" s="47">
        <v>161.83333333333334</v>
      </c>
      <c r="I25" s="47">
        <v>151.58333333333334</v>
      </c>
      <c r="J25" s="47"/>
      <c r="K25" s="47">
        <v>5420.583333333333</v>
      </c>
      <c r="L25" s="47">
        <v>575.41666666666663</v>
      </c>
      <c r="M25" s="47">
        <v>45</v>
      </c>
      <c r="N25" s="47">
        <v>17958.5</v>
      </c>
      <c r="O25" s="149"/>
      <c r="P25" s="47"/>
      <c r="Q25" s="47"/>
      <c r="R25" s="47"/>
      <c r="S25" s="47">
        <v>840.75</v>
      </c>
      <c r="T25" s="52"/>
      <c r="U25" s="52"/>
      <c r="V25" s="52"/>
      <c r="W25" s="63"/>
    </row>
    <row r="26" spans="1:37" ht="14.4" hidden="1" thickTop="1" thickBot="1" x14ac:dyDescent="0.3">
      <c r="A26" s="13" t="s">
        <v>43</v>
      </c>
      <c r="B26" s="91">
        <v>646.91666666666674</v>
      </c>
      <c r="C26" s="74">
        <v>294.66666666666669</v>
      </c>
      <c r="D26" s="47">
        <v>352.25</v>
      </c>
      <c r="E26" s="47">
        <v>927.33333333333337</v>
      </c>
      <c r="F26" s="47">
        <v>2764.8333333333335</v>
      </c>
      <c r="G26" s="47">
        <v>580.5</v>
      </c>
      <c r="H26" s="47">
        <v>176.41666666666666</v>
      </c>
      <c r="I26" s="47">
        <v>189.75</v>
      </c>
      <c r="J26" s="47"/>
      <c r="K26" s="47">
        <v>5285.75</v>
      </c>
      <c r="L26" s="47">
        <v>381.66666666666669</v>
      </c>
      <c r="M26" s="47"/>
      <c r="N26" s="47">
        <v>17149.916666666668</v>
      </c>
      <c r="O26" s="149"/>
      <c r="P26" s="47"/>
      <c r="Q26" s="47"/>
      <c r="R26" s="47"/>
      <c r="S26" s="47">
        <v>621</v>
      </c>
      <c r="T26" s="126"/>
      <c r="U26" s="126"/>
      <c r="V26" s="126"/>
    </row>
    <row r="27" spans="1:37" ht="14.4" hidden="1" thickTop="1" thickBot="1" x14ac:dyDescent="0.3">
      <c r="A27" s="13" t="s">
        <v>42</v>
      </c>
      <c r="B27" s="91">
        <v>621.66666666666674</v>
      </c>
      <c r="C27" s="74">
        <v>297.5</v>
      </c>
      <c r="D27" s="47">
        <v>324.16666666666669</v>
      </c>
      <c r="E27" s="47">
        <v>931</v>
      </c>
      <c r="F27" s="47">
        <v>2840.9166666666665</v>
      </c>
      <c r="G27" s="47">
        <v>524.58333333333337</v>
      </c>
      <c r="H27" s="47">
        <v>209.83333333333334</v>
      </c>
      <c r="I27" s="47">
        <v>194.91666666666666</v>
      </c>
      <c r="J27" s="47"/>
      <c r="K27" s="47">
        <v>5322.916666666667</v>
      </c>
      <c r="L27" s="47">
        <v>298.91666666666669</v>
      </c>
      <c r="M27" s="47"/>
      <c r="N27" s="47">
        <v>17115.666666666668</v>
      </c>
      <c r="O27" s="149"/>
      <c r="P27" s="47"/>
      <c r="Q27" s="47"/>
      <c r="R27" s="47"/>
      <c r="S27" s="47">
        <v>431.75</v>
      </c>
      <c r="T27" s="126"/>
      <c r="U27" s="126"/>
      <c r="V27" s="126"/>
    </row>
    <row r="28" spans="1:37" ht="14.4" hidden="1" thickTop="1" thickBot="1" x14ac:dyDescent="0.3">
      <c r="A28" s="13" t="s">
        <v>27</v>
      </c>
      <c r="B28" s="91">
        <v>548.33333333333326</v>
      </c>
      <c r="C28" s="74">
        <v>257.33333333333331</v>
      </c>
      <c r="D28" s="47">
        <v>291</v>
      </c>
      <c r="E28" s="47">
        <v>913.41666666666663</v>
      </c>
      <c r="F28" s="47">
        <v>2780.75</v>
      </c>
      <c r="G28" s="47">
        <v>477</v>
      </c>
      <c r="H28" s="47">
        <v>204</v>
      </c>
      <c r="I28" s="47">
        <v>176.83333333333334</v>
      </c>
      <c r="J28" s="47"/>
      <c r="K28" s="47">
        <v>5100</v>
      </c>
      <c r="L28" s="47">
        <v>238.33333333333334</v>
      </c>
      <c r="M28" s="47"/>
      <c r="N28" s="47">
        <v>16132.75</v>
      </c>
      <c r="O28" s="149"/>
      <c r="P28" s="47"/>
      <c r="Q28" s="47"/>
      <c r="R28" s="47"/>
      <c r="S28" s="47">
        <v>213.75</v>
      </c>
      <c r="T28" s="126"/>
      <c r="U28" s="126"/>
      <c r="V28" s="126"/>
    </row>
    <row r="29" spans="1:37" s="9" customFormat="1" ht="14.4" hidden="1" thickTop="1" thickBot="1" x14ac:dyDescent="0.3">
      <c r="A29" s="11" t="s">
        <v>26</v>
      </c>
      <c r="B29" s="93">
        <v>562.91666666666674</v>
      </c>
      <c r="C29" s="76">
        <v>249</v>
      </c>
      <c r="D29" s="49">
        <v>313.91666666666669</v>
      </c>
      <c r="E29" s="49">
        <v>876.16666666666663</v>
      </c>
      <c r="F29" s="49">
        <v>2624.9166666666665</v>
      </c>
      <c r="G29" s="49">
        <v>414.91666666666669</v>
      </c>
      <c r="H29" s="49" t="s">
        <v>30</v>
      </c>
      <c r="I29" s="49">
        <v>165.25</v>
      </c>
      <c r="J29" s="49"/>
      <c r="K29" s="49" t="s">
        <v>41</v>
      </c>
      <c r="L29" s="49">
        <v>175.58333333333334</v>
      </c>
      <c r="M29" s="49"/>
      <c r="N29" s="49">
        <v>14978.166666666666</v>
      </c>
      <c r="O29" s="150"/>
      <c r="P29" s="49"/>
      <c r="Q29" s="49"/>
      <c r="R29" s="49"/>
      <c r="S29" s="49" t="s">
        <v>29</v>
      </c>
      <c r="T29" s="8"/>
      <c r="U29" s="8"/>
      <c r="V29" s="8"/>
      <c r="W29" s="8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s="9" customFormat="1" ht="14.4" hidden="1" thickTop="1" thickBot="1" x14ac:dyDescent="0.3">
      <c r="A30" s="11" t="s">
        <v>25</v>
      </c>
      <c r="B30" s="93">
        <v>564.25</v>
      </c>
      <c r="C30" s="76">
        <v>252.41666666666666</v>
      </c>
      <c r="D30" s="49">
        <v>311.83333333333331</v>
      </c>
      <c r="E30" s="49">
        <v>878.58333333333337</v>
      </c>
      <c r="F30" s="49">
        <v>2660.5833333333335</v>
      </c>
      <c r="G30" s="49">
        <v>390.08333333333331</v>
      </c>
      <c r="H30" s="49">
        <v>151.83333333333334</v>
      </c>
      <c r="I30" s="49">
        <v>150.41666666666666</v>
      </c>
      <c r="J30" s="49"/>
      <c r="K30" s="49">
        <v>4795.75</v>
      </c>
      <c r="L30" s="49">
        <v>173.33333333333334</v>
      </c>
      <c r="M30" s="49"/>
      <c r="N30" s="49">
        <v>14651.25</v>
      </c>
      <c r="O30" s="150"/>
      <c r="P30" s="49"/>
      <c r="Q30" s="49"/>
      <c r="R30" s="49"/>
      <c r="S30" s="49" t="s">
        <v>28</v>
      </c>
      <c r="T30" s="8"/>
      <c r="U30" s="8"/>
      <c r="V30" s="8"/>
      <c r="W30" s="8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3.8" thickTop="1" x14ac:dyDescent="0.25">
      <c r="A31" s="3"/>
      <c r="B31" s="89"/>
      <c r="H31" s="6"/>
      <c r="O31" s="69"/>
    </row>
    <row r="32" spans="1:37" s="5" customFormat="1" ht="39.6" x14ac:dyDescent="0.25">
      <c r="A32" s="77">
        <v>2022</v>
      </c>
      <c r="B32" s="87" t="s">
        <v>53</v>
      </c>
      <c r="C32" s="41" t="s">
        <v>20</v>
      </c>
      <c r="D32" s="17" t="s">
        <v>0</v>
      </c>
      <c r="E32" s="17" t="s">
        <v>1</v>
      </c>
      <c r="F32" s="17" t="s">
        <v>56</v>
      </c>
      <c r="G32" s="17" t="s">
        <v>57</v>
      </c>
      <c r="H32" s="17" t="s">
        <v>21</v>
      </c>
      <c r="I32" s="17" t="s">
        <v>58</v>
      </c>
      <c r="J32" s="40" t="s">
        <v>65</v>
      </c>
      <c r="K32" s="17" t="s">
        <v>66</v>
      </c>
      <c r="L32" s="131" t="s">
        <v>72</v>
      </c>
      <c r="M32" s="131" t="s">
        <v>51</v>
      </c>
      <c r="N32" s="17" t="s">
        <v>5</v>
      </c>
      <c r="O32" s="125"/>
      <c r="P32" s="40" t="s">
        <v>68</v>
      </c>
      <c r="Q32" s="17" t="s">
        <v>49</v>
      </c>
      <c r="R32" s="40" t="s">
        <v>62</v>
      </c>
      <c r="S32" s="17" t="s">
        <v>91</v>
      </c>
      <c r="T32" s="17" t="s">
        <v>69</v>
      </c>
      <c r="U32" s="17" t="s">
        <v>71</v>
      </c>
      <c r="V32" s="17" t="s">
        <v>64</v>
      </c>
      <c r="W32" s="17" t="s">
        <v>48</v>
      </c>
    </row>
    <row r="33" spans="1:39" x14ac:dyDescent="0.25">
      <c r="A33" s="78" t="s">
        <v>6</v>
      </c>
      <c r="B33" s="88">
        <v>606</v>
      </c>
      <c r="C33" s="32"/>
      <c r="D33" s="20"/>
      <c r="E33" s="20">
        <v>814</v>
      </c>
      <c r="F33" s="20">
        <v>2097</v>
      </c>
      <c r="G33" s="20">
        <v>696</v>
      </c>
      <c r="H33" s="20">
        <v>120</v>
      </c>
      <c r="I33" s="20">
        <v>68</v>
      </c>
      <c r="J33" s="28">
        <v>0</v>
      </c>
      <c r="K33" s="20">
        <f t="shared" ref="K33:K37" si="0">SUM(B33:J33)</f>
        <v>4401</v>
      </c>
      <c r="L33" s="169">
        <v>687</v>
      </c>
      <c r="M33" s="169">
        <v>80</v>
      </c>
      <c r="N33" s="20">
        <v>13144</v>
      </c>
      <c r="O33" s="142"/>
      <c r="P33" s="28">
        <v>204</v>
      </c>
      <c r="Q33" s="20">
        <v>47</v>
      </c>
      <c r="R33" s="65">
        <v>8</v>
      </c>
      <c r="S33" s="20">
        <v>4398</v>
      </c>
      <c r="T33" s="20">
        <v>0</v>
      </c>
      <c r="U33" s="20">
        <f>SUM(P33:T33)</f>
        <v>4657</v>
      </c>
      <c r="V33" s="20">
        <v>4908</v>
      </c>
      <c r="W33" s="20">
        <v>41111</v>
      </c>
    </row>
    <row r="34" spans="1:39" x14ac:dyDescent="0.25">
      <c r="A34" s="78" t="s">
        <v>7</v>
      </c>
      <c r="B34" s="88">
        <v>598</v>
      </c>
      <c r="C34" s="32"/>
      <c r="D34" s="20"/>
      <c r="E34" s="20">
        <v>800</v>
      </c>
      <c r="F34" s="20">
        <v>2086</v>
      </c>
      <c r="G34" s="20">
        <v>706</v>
      </c>
      <c r="H34" s="20">
        <v>122</v>
      </c>
      <c r="I34" s="20">
        <v>69</v>
      </c>
      <c r="J34" s="28">
        <v>0</v>
      </c>
      <c r="K34" s="20">
        <f t="shared" si="0"/>
        <v>4381</v>
      </c>
      <c r="L34" s="169">
        <v>687</v>
      </c>
      <c r="M34" s="169">
        <v>77</v>
      </c>
      <c r="N34" s="20">
        <v>13139</v>
      </c>
      <c r="O34" s="142"/>
      <c r="P34" s="28">
        <v>204</v>
      </c>
      <c r="Q34" s="20">
        <v>60</v>
      </c>
      <c r="R34" s="65">
        <v>7</v>
      </c>
      <c r="S34" s="20">
        <v>4432</v>
      </c>
      <c r="T34" s="20">
        <v>0</v>
      </c>
      <c r="U34" s="20">
        <f>SUM(P34:T34)</f>
        <v>4703</v>
      </c>
      <c r="V34" s="20">
        <v>4945</v>
      </c>
      <c r="W34" s="20">
        <v>37093</v>
      </c>
    </row>
    <row r="35" spans="1:39" x14ac:dyDescent="0.25">
      <c r="A35" s="78" t="s">
        <v>8</v>
      </c>
      <c r="B35" s="88">
        <v>606</v>
      </c>
      <c r="C35" s="32"/>
      <c r="D35" s="20"/>
      <c r="E35" s="20">
        <v>788</v>
      </c>
      <c r="F35" s="20">
        <v>2110</v>
      </c>
      <c r="G35" s="20">
        <v>710</v>
      </c>
      <c r="H35" s="20">
        <v>120</v>
      </c>
      <c r="I35" s="20">
        <v>70</v>
      </c>
      <c r="J35" s="28">
        <v>0</v>
      </c>
      <c r="K35" s="20">
        <f t="shared" si="0"/>
        <v>4404</v>
      </c>
      <c r="L35" s="169">
        <v>698</v>
      </c>
      <c r="M35" s="169">
        <v>75</v>
      </c>
      <c r="N35" s="20">
        <v>13277</v>
      </c>
      <c r="O35" s="142"/>
      <c r="P35" s="28">
        <v>201</v>
      </c>
      <c r="Q35" s="20">
        <v>69</v>
      </c>
      <c r="R35" s="65">
        <v>9</v>
      </c>
      <c r="S35" s="20">
        <v>4484</v>
      </c>
      <c r="T35" s="20">
        <v>0</v>
      </c>
      <c r="U35" s="20">
        <f>SUM(P35:T35)</f>
        <v>4763</v>
      </c>
      <c r="V35" s="20">
        <v>5011</v>
      </c>
      <c r="W35" s="20">
        <v>44657</v>
      </c>
    </row>
    <row r="36" spans="1:39" x14ac:dyDescent="0.25">
      <c r="A36" s="78" t="s">
        <v>9</v>
      </c>
      <c r="B36" s="88">
        <v>619</v>
      </c>
      <c r="C36" s="32"/>
      <c r="D36" s="20"/>
      <c r="E36" s="20">
        <v>784</v>
      </c>
      <c r="F36" s="20">
        <v>2119</v>
      </c>
      <c r="G36" s="20">
        <v>683</v>
      </c>
      <c r="H36" s="20">
        <v>124</v>
      </c>
      <c r="I36" s="20">
        <v>70</v>
      </c>
      <c r="J36" s="28">
        <v>0</v>
      </c>
      <c r="K36" s="20">
        <f t="shared" si="0"/>
        <v>4399</v>
      </c>
      <c r="L36" s="169">
        <v>678</v>
      </c>
      <c r="M36" s="169">
        <v>73</v>
      </c>
      <c r="N36" s="20">
        <v>13225</v>
      </c>
      <c r="O36" s="142"/>
      <c r="P36" s="28">
        <v>202</v>
      </c>
      <c r="Q36" s="20">
        <v>73</v>
      </c>
      <c r="R36" s="65">
        <v>9</v>
      </c>
      <c r="S36" s="20">
        <v>4524</v>
      </c>
      <c r="T36" s="20">
        <v>0</v>
      </c>
      <c r="U36" s="20">
        <f>SUM(P36:T36)</f>
        <v>4808</v>
      </c>
      <c r="V36" s="20">
        <v>5073</v>
      </c>
      <c r="W36" s="20">
        <v>40427</v>
      </c>
    </row>
    <row r="37" spans="1:39" x14ac:dyDescent="0.25">
      <c r="A37" s="78" t="s">
        <v>10</v>
      </c>
      <c r="B37" s="88">
        <v>607</v>
      </c>
      <c r="C37" s="32"/>
      <c r="D37" s="20"/>
      <c r="E37" s="20">
        <v>797</v>
      </c>
      <c r="F37" s="20">
        <v>2145</v>
      </c>
      <c r="G37" s="20">
        <v>694</v>
      </c>
      <c r="H37" s="20">
        <v>120</v>
      </c>
      <c r="I37" s="20">
        <v>69</v>
      </c>
      <c r="J37" s="28">
        <v>15</v>
      </c>
      <c r="K37" s="20">
        <f t="shared" si="0"/>
        <v>4447</v>
      </c>
      <c r="L37" s="169">
        <v>692</v>
      </c>
      <c r="M37" s="169">
        <v>71</v>
      </c>
      <c r="N37" s="20">
        <v>13361</v>
      </c>
      <c r="O37" s="142"/>
      <c r="P37" s="28">
        <v>210</v>
      </c>
      <c r="Q37" s="20">
        <v>83</v>
      </c>
      <c r="R37" s="65">
        <v>7</v>
      </c>
      <c r="S37" s="20">
        <v>4549</v>
      </c>
      <c r="T37" s="20">
        <v>0</v>
      </c>
      <c r="U37" s="20">
        <f>SUM(P37:T37)</f>
        <v>4849</v>
      </c>
      <c r="V37" s="20">
        <v>5118</v>
      </c>
      <c r="W37" s="20">
        <v>35767</v>
      </c>
    </row>
    <row r="38" spans="1:39" x14ac:dyDescent="0.25">
      <c r="A38" s="78" t="s">
        <v>11</v>
      </c>
      <c r="B38" s="88"/>
      <c r="C38" s="32"/>
      <c r="D38" s="20"/>
      <c r="E38" s="20"/>
      <c r="F38" s="20"/>
      <c r="G38" s="20"/>
      <c r="H38" s="20"/>
      <c r="I38" s="20"/>
      <c r="J38" s="28"/>
      <c r="K38" s="20"/>
      <c r="L38" s="169"/>
      <c r="M38" s="169"/>
      <c r="N38" s="20"/>
      <c r="O38" s="142"/>
      <c r="P38" s="28"/>
      <c r="Q38" s="20"/>
      <c r="R38" s="65"/>
      <c r="S38" s="20"/>
      <c r="T38" s="20"/>
      <c r="U38" s="20"/>
      <c r="V38" s="20"/>
      <c r="W38" s="20"/>
    </row>
    <row r="39" spans="1:39" x14ac:dyDescent="0.25">
      <c r="A39" s="78" t="s">
        <v>12</v>
      </c>
      <c r="B39" s="88"/>
      <c r="C39" s="32"/>
      <c r="D39" s="20"/>
      <c r="E39" s="20"/>
      <c r="F39" s="20"/>
      <c r="G39" s="20"/>
      <c r="H39" s="20"/>
      <c r="I39" s="20"/>
      <c r="J39" s="28"/>
      <c r="K39" s="20"/>
      <c r="L39" s="169"/>
      <c r="M39" s="169"/>
      <c r="N39" s="20"/>
      <c r="O39" s="142"/>
      <c r="P39" s="28"/>
      <c r="Q39" s="20"/>
      <c r="R39" s="65"/>
      <c r="S39" s="20"/>
      <c r="T39" s="20"/>
      <c r="U39" s="20"/>
      <c r="V39" s="20"/>
      <c r="W39" s="20"/>
    </row>
    <row r="40" spans="1:39" x14ac:dyDescent="0.25">
      <c r="A40" s="78" t="s">
        <v>13</v>
      </c>
      <c r="B40" s="88"/>
      <c r="C40" s="32"/>
      <c r="D40" s="20"/>
      <c r="E40" s="20"/>
      <c r="F40" s="20"/>
      <c r="G40" s="20"/>
      <c r="H40" s="20"/>
      <c r="I40" s="20"/>
      <c r="J40" s="28"/>
      <c r="K40" s="20"/>
      <c r="L40" s="169"/>
      <c r="M40" s="169"/>
      <c r="N40" s="20"/>
      <c r="O40" s="142"/>
      <c r="P40" s="28"/>
      <c r="Q40" s="20"/>
      <c r="R40" s="65"/>
      <c r="S40" s="20"/>
      <c r="T40" s="20"/>
      <c r="U40" s="20"/>
      <c r="V40" s="20"/>
      <c r="W40" s="20"/>
    </row>
    <row r="41" spans="1:39" x14ac:dyDescent="0.25">
      <c r="A41" s="78" t="s">
        <v>14</v>
      </c>
      <c r="B41" s="88"/>
      <c r="C41" s="32"/>
      <c r="D41" s="20"/>
      <c r="E41" s="20"/>
      <c r="F41" s="20"/>
      <c r="G41" s="20"/>
      <c r="H41" s="20"/>
      <c r="I41" s="20"/>
      <c r="J41" s="28"/>
      <c r="K41" s="20"/>
      <c r="L41" s="169"/>
      <c r="M41" s="169"/>
      <c r="N41" s="20"/>
      <c r="O41" s="142"/>
      <c r="P41" s="28"/>
      <c r="Q41" s="20"/>
      <c r="R41" s="65"/>
      <c r="S41" s="20"/>
      <c r="T41" s="20"/>
      <c r="U41" s="20"/>
      <c r="V41" s="20"/>
      <c r="W41" s="20"/>
    </row>
    <row r="42" spans="1:39" x14ac:dyDescent="0.25">
      <c r="A42" s="78" t="s">
        <v>15</v>
      </c>
      <c r="B42" s="88"/>
      <c r="C42" s="32"/>
      <c r="D42" s="20"/>
      <c r="E42" s="20"/>
      <c r="F42" s="20"/>
      <c r="G42" s="20"/>
      <c r="H42" s="20"/>
      <c r="I42" s="20"/>
      <c r="J42" s="28"/>
      <c r="K42" s="20"/>
      <c r="L42" s="169"/>
      <c r="M42" s="169"/>
      <c r="N42" s="20"/>
      <c r="O42" s="142"/>
      <c r="P42" s="28"/>
      <c r="Q42" s="20"/>
      <c r="R42" s="65"/>
      <c r="S42" s="20"/>
      <c r="T42" s="20"/>
      <c r="U42" s="20"/>
      <c r="V42" s="20"/>
      <c r="W42" s="20"/>
    </row>
    <row r="43" spans="1:39" x14ac:dyDescent="0.25">
      <c r="A43" s="78" t="s">
        <v>16</v>
      </c>
      <c r="B43" s="88"/>
      <c r="C43" s="32"/>
      <c r="D43" s="20"/>
      <c r="E43" s="20"/>
      <c r="F43" s="20"/>
      <c r="G43" s="20"/>
      <c r="H43" s="20"/>
      <c r="I43" s="20"/>
      <c r="J43" s="28"/>
      <c r="K43" s="20"/>
      <c r="L43" s="169"/>
      <c r="M43" s="169"/>
      <c r="N43" s="20"/>
      <c r="O43" s="142"/>
      <c r="P43" s="28"/>
      <c r="Q43" s="20"/>
      <c r="R43" s="65"/>
      <c r="S43" s="20"/>
      <c r="T43" s="20"/>
      <c r="U43" s="20"/>
      <c r="V43" s="20"/>
      <c r="W43" s="20"/>
    </row>
    <row r="44" spans="1:39" ht="13.8" thickBot="1" x14ac:dyDescent="0.3">
      <c r="A44" s="79" t="s">
        <v>17</v>
      </c>
      <c r="B44" s="96"/>
      <c r="C44" s="33"/>
      <c r="D44" s="22"/>
      <c r="E44" s="22"/>
      <c r="F44" s="22"/>
      <c r="G44" s="22"/>
      <c r="H44" s="22"/>
      <c r="I44" s="22"/>
      <c r="J44" s="29"/>
      <c r="K44" s="20"/>
      <c r="L44" s="178"/>
      <c r="M44" s="178"/>
      <c r="N44" s="152"/>
      <c r="O44" s="142"/>
      <c r="P44" s="151"/>
      <c r="Q44" s="152"/>
      <c r="R44" s="66"/>
      <c r="S44" s="152"/>
      <c r="T44" s="152"/>
      <c r="U44" s="20"/>
      <c r="V44" s="152"/>
      <c r="W44" s="152"/>
    </row>
    <row r="45" spans="1:39" s="9" customFormat="1" ht="14.4" thickTop="1" thickBot="1" x14ac:dyDescent="0.3">
      <c r="A45" s="12" t="s">
        <v>46</v>
      </c>
      <c r="B45" s="155">
        <f>AVERAGE(B33:B44)</f>
        <v>607.20000000000005</v>
      </c>
      <c r="C45" s="49"/>
      <c r="D45" s="49"/>
      <c r="E45" s="49">
        <f t="shared" ref="E45:W45" si="1">AVERAGE(E33:E44)</f>
        <v>796.6</v>
      </c>
      <c r="F45" s="49">
        <f t="shared" si="1"/>
        <v>2111.4</v>
      </c>
      <c r="G45" s="49">
        <f t="shared" si="1"/>
        <v>697.8</v>
      </c>
      <c r="H45" s="49">
        <f t="shared" si="1"/>
        <v>121.2</v>
      </c>
      <c r="I45" s="49">
        <f t="shared" si="1"/>
        <v>69.2</v>
      </c>
      <c r="J45" s="49">
        <f t="shared" si="1"/>
        <v>3</v>
      </c>
      <c r="K45" s="49">
        <f t="shared" si="1"/>
        <v>4406.3999999999996</v>
      </c>
      <c r="L45" s="163">
        <f t="shared" si="1"/>
        <v>688.4</v>
      </c>
      <c r="M45" s="163">
        <f t="shared" si="1"/>
        <v>75.2</v>
      </c>
      <c r="N45" s="49">
        <f>AVERAGE(N33:N44)</f>
        <v>13229.2</v>
      </c>
      <c r="O45" s="8"/>
      <c r="P45" s="49">
        <f>AVERAGE(P33:P44)</f>
        <v>204.2</v>
      </c>
      <c r="Q45" s="49">
        <f>AVERAGE(Q33:Q44)</f>
        <v>66.400000000000006</v>
      </c>
      <c r="R45" s="49">
        <f>AVERAGE(R33:R44)</f>
        <v>8</v>
      </c>
      <c r="S45" s="49">
        <f t="shared" si="1"/>
        <v>4477.3999999999996</v>
      </c>
      <c r="T45" s="49">
        <f t="shared" si="1"/>
        <v>0</v>
      </c>
      <c r="U45" s="49">
        <f t="shared" si="1"/>
        <v>4756</v>
      </c>
      <c r="V45" s="49">
        <f t="shared" si="1"/>
        <v>5011</v>
      </c>
      <c r="W45" s="49">
        <f t="shared" si="1"/>
        <v>39811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9" ht="40.200000000000003" thickTop="1" x14ac:dyDescent="0.25">
      <c r="C46" s="90"/>
      <c r="D46" s="90"/>
      <c r="E46" s="43" t="s">
        <v>22</v>
      </c>
      <c r="F46" s="44"/>
      <c r="G46" s="44">
        <v>3716</v>
      </c>
      <c r="H46" s="44" t="s">
        <v>23</v>
      </c>
      <c r="I46" s="45">
        <f>G46/K37</f>
        <v>0.83561951877670337</v>
      </c>
      <c r="J46" s="141"/>
      <c r="M46" s="50"/>
      <c r="N46" s="50"/>
      <c r="O46" s="129"/>
      <c r="Q46" s="188" t="s">
        <v>94</v>
      </c>
      <c r="R46" s="190">
        <f>K37+U37</f>
        <v>9296</v>
      </c>
      <c r="S46" s="189" t="s">
        <v>95</v>
      </c>
      <c r="T46" s="191">
        <f>N37+V37</f>
        <v>18479</v>
      </c>
      <c r="X46" s="2"/>
      <c r="Y46" s="70"/>
      <c r="AL46"/>
      <c r="AM46"/>
    </row>
    <row r="47" spans="1:39" x14ac:dyDescent="0.25">
      <c r="H47" s="7"/>
    </row>
    <row r="48" spans="1:39" x14ac:dyDescent="0.2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106"/>
      <c r="U48" s="106"/>
      <c r="V48" s="106"/>
      <c r="W48" s="106"/>
    </row>
    <row r="49" spans="1:23" x14ac:dyDescent="0.25">
      <c r="A49" s="225"/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106"/>
      <c r="U49" s="106"/>
      <c r="V49" s="106"/>
      <c r="W49" s="106"/>
    </row>
  </sheetData>
  <mergeCells count="2">
    <mergeCell ref="A48:S48"/>
    <mergeCell ref="A49:S49"/>
  </mergeCells>
  <phoneticPr fontId="0" type="noConversion"/>
  <printOptions horizontalCentered="1" verticalCentered="1"/>
  <pageMargins left="0.25" right="0.25" top="0.79" bottom="0.25" header="0.33" footer="0.24"/>
  <pageSetup scale="71" fitToHeight="0" orientation="landscape" r:id="rId1"/>
  <headerFooter alignWithMargins="0">
    <oddHeader>&amp;C&amp;"Arial,Italic"&amp;14YMCA of Greater Fort Wayne
Membership Statistics
Parkview Branch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Z48"/>
  <sheetViews>
    <sheetView topLeftCell="A10" zoomScale="85" zoomScaleNormal="85" workbookViewId="0">
      <selection activeCell="H46" sqref="H46"/>
    </sheetView>
  </sheetViews>
  <sheetFormatPr defaultColWidth="12.5546875" defaultRowHeight="13.2" x14ac:dyDescent="0.25"/>
  <cols>
    <col min="1" max="1" width="13.5546875" style="4" bestFit="1" customWidth="1"/>
    <col min="2" max="2" width="8" style="90" bestFit="1" customWidth="1"/>
    <col min="3" max="4" width="8" style="2" hidden="1" customWidth="1"/>
    <col min="5" max="5" width="5.6640625" style="2" bestFit="1" customWidth="1"/>
    <col min="6" max="6" width="12.44140625" style="2" customWidth="1"/>
    <col min="7" max="7" width="8.6640625" style="2" bestFit="1" customWidth="1"/>
    <col min="8" max="8" width="7" style="2" bestFit="1" customWidth="1"/>
    <col min="9" max="9" width="9.6640625" style="2" bestFit="1" customWidth="1"/>
    <col min="10" max="10" width="9.33203125" style="2" customWidth="1"/>
    <col min="11" max="11" width="8.44140625" style="2" bestFit="1" customWidth="1"/>
    <col min="12" max="12" width="6.6640625" style="2" bestFit="1" customWidth="1"/>
    <col min="13" max="13" width="7" style="2" bestFit="1" customWidth="1"/>
    <col min="14" max="14" width="7.44140625" style="2" bestFit="1" customWidth="1"/>
    <col min="15" max="15" width="2" style="2" customWidth="1"/>
    <col min="16" max="16" width="7.44140625" style="2" bestFit="1" customWidth="1"/>
    <col min="17" max="17" width="10.88671875" style="2" customWidth="1"/>
    <col min="18" max="18" width="8.33203125" style="2" customWidth="1"/>
    <col min="19" max="19" width="12.5546875" style="2" bestFit="1" customWidth="1"/>
    <col min="20" max="20" width="7.88671875" style="2" bestFit="1" customWidth="1"/>
    <col min="21" max="24" width="12.5546875" style="2" customWidth="1"/>
    <col min="25" max="16384" width="12.5546875" style="1"/>
  </cols>
  <sheetData>
    <row r="1" spans="1:23" s="5" customFormat="1" ht="39.6" x14ac:dyDescent="0.25">
      <c r="A1" s="77">
        <v>2021</v>
      </c>
      <c r="B1" s="87">
        <v>188</v>
      </c>
      <c r="C1" s="41" t="s">
        <v>20</v>
      </c>
      <c r="D1" s="17" t="s">
        <v>0</v>
      </c>
      <c r="E1" s="17" t="s">
        <v>1</v>
      </c>
      <c r="F1" s="17" t="s">
        <v>56</v>
      </c>
      <c r="G1" s="17" t="s">
        <v>57</v>
      </c>
      <c r="H1" s="17" t="s">
        <v>21</v>
      </c>
      <c r="I1" s="17" t="s">
        <v>58</v>
      </c>
      <c r="J1" s="40" t="s">
        <v>65</v>
      </c>
      <c r="K1" s="17" t="s">
        <v>66</v>
      </c>
      <c r="L1" s="131" t="s">
        <v>72</v>
      </c>
      <c r="M1" s="131" t="s">
        <v>51</v>
      </c>
      <c r="N1" s="17" t="s">
        <v>5</v>
      </c>
      <c r="O1" s="125"/>
      <c r="P1" s="40" t="s">
        <v>68</v>
      </c>
      <c r="Q1" s="17" t="s">
        <v>49</v>
      </c>
      <c r="R1" s="40" t="s">
        <v>62</v>
      </c>
      <c r="S1" s="17" t="s">
        <v>91</v>
      </c>
      <c r="T1" s="17" t="s">
        <v>69</v>
      </c>
      <c r="U1" s="17" t="s">
        <v>71</v>
      </c>
      <c r="V1" s="17" t="s">
        <v>64</v>
      </c>
      <c r="W1" s="17" t="s">
        <v>48</v>
      </c>
    </row>
    <row r="2" spans="1:23" x14ac:dyDescent="0.25">
      <c r="A2" s="78" t="s">
        <v>6</v>
      </c>
      <c r="B2" s="88">
        <v>128</v>
      </c>
      <c r="C2" s="32"/>
      <c r="D2" s="20"/>
      <c r="E2" s="20">
        <v>238</v>
      </c>
      <c r="F2" s="20">
        <v>484</v>
      </c>
      <c r="G2" s="20">
        <v>406</v>
      </c>
      <c r="H2" s="20">
        <v>19</v>
      </c>
      <c r="I2" s="20">
        <v>6</v>
      </c>
      <c r="J2" s="28">
        <v>0</v>
      </c>
      <c r="K2" s="20">
        <v>1281</v>
      </c>
      <c r="L2" s="169">
        <v>943</v>
      </c>
      <c r="M2" s="169">
        <v>14</v>
      </c>
      <c r="N2" s="20">
        <v>4396</v>
      </c>
      <c r="O2" s="142"/>
      <c r="P2" s="28">
        <v>55</v>
      </c>
      <c r="Q2" s="20">
        <v>10</v>
      </c>
      <c r="R2" s="65">
        <v>3</v>
      </c>
      <c r="S2" s="20">
        <v>874</v>
      </c>
      <c r="T2" s="20">
        <v>0</v>
      </c>
      <c r="U2" s="20">
        <v>942</v>
      </c>
      <c r="V2" s="20">
        <v>1041</v>
      </c>
      <c r="W2" s="20">
        <v>4914</v>
      </c>
    </row>
    <row r="3" spans="1:23" x14ac:dyDescent="0.25">
      <c r="A3" s="78" t="s">
        <v>7</v>
      </c>
      <c r="B3" s="88">
        <v>125</v>
      </c>
      <c r="C3" s="32"/>
      <c r="D3" s="20"/>
      <c r="E3" s="20">
        <v>225</v>
      </c>
      <c r="F3" s="20">
        <v>484</v>
      </c>
      <c r="G3" s="20">
        <v>411</v>
      </c>
      <c r="H3" s="20">
        <v>18</v>
      </c>
      <c r="I3" s="20">
        <v>6</v>
      </c>
      <c r="J3" s="28">
        <v>0</v>
      </c>
      <c r="K3" s="20">
        <v>1269</v>
      </c>
      <c r="L3" s="169">
        <v>947</v>
      </c>
      <c r="M3" s="169">
        <v>14</v>
      </c>
      <c r="N3" s="20">
        <v>4401</v>
      </c>
      <c r="O3" s="142"/>
      <c r="P3" s="28">
        <v>63</v>
      </c>
      <c r="Q3" s="20">
        <v>11</v>
      </c>
      <c r="R3" s="65">
        <v>1</v>
      </c>
      <c r="S3" s="20">
        <v>875</v>
      </c>
      <c r="T3" s="20">
        <v>0</v>
      </c>
      <c r="U3" s="20">
        <v>950</v>
      </c>
      <c r="V3" s="20">
        <v>1066</v>
      </c>
      <c r="W3" s="20">
        <v>4310</v>
      </c>
    </row>
    <row r="4" spans="1:23" x14ac:dyDescent="0.25">
      <c r="A4" s="78" t="s">
        <v>8</v>
      </c>
      <c r="B4" s="88">
        <v>127</v>
      </c>
      <c r="C4" s="32"/>
      <c r="D4" s="20"/>
      <c r="E4" s="20">
        <v>230</v>
      </c>
      <c r="F4" s="20">
        <v>497</v>
      </c>
      <c r="G4" s="20">
        <v>419</v>
      </c>
      <c r="H4" s="20">
        <v>18</v>
      </c>
      <c r="I4" s="20">
        <v>6</v>
      </c>
      <c r="J4" s="28">
        <v>0</v>
      </c>
      <c r="K4" s="20">
        <v>1297</v>
      </c>
      <c r="L4" s="169">
        <v>974</v>
      </c>
      <c r="M4" s="169">
        <v>14</v>
      </c>
      <c r="N4" s="20">
        <v>4490</v>
      </c>
      <c r="O4" s="142"/>
      <c r="P4" s="28">
        <v>79</v>
      </c>
      <c r="Q4" s="20">
        <v>13</v>
      </c>
      <c r="R4" s="65">
        <v>1</v>
      </c>
      <c r="S4" s="20">
        <v>878</v>
      </c>
      <c r="T4" s="20">
        <v>0</v>
      </c>
      <c r="U4" s="20">
        <v>971</v>
      </c>
      <c r="V4" s="20">
        <v>1112</v>
      </c>
      <c r="W4" s="20">
        <v>5700</v>
      </c>
    </row>
    <row r="5" spans="1:23" x14ac:dyDescent="0.25">
      <c r="A5" s="78" t="s">
        <v>9</v>
      </c>
      <c r="B5" s="88">
        <v>130</v>
      </c>
      <c r="C5" s="32"/>
      <c r="D5" s="20"/>
      <c r="E5" s="20">
        <v>229</v>
      </c>
      <c r="F5" s="20">
        <v>516</v>
      </c>
      <c r="G5" s="20">
        <v>436</v>
      </c>
      <c r="H5" s="20">
        <v>18</v>
      </c>
      <c r="I5" s="20">
        <v>6</v>
      </c>
      <c r="J5" s="28">
        <v>0</v>
      </c>
      <c r="K5" s="20">
        <v>1335</v>
      </c>
      <c r="L5" s="169">
        <v>1009</v>
      </c>
      <c r="M5" s="169">
        <v>13</v>
      </c>
      <c r="N5" s="20">
        <v>4662</v>
      </c>
      <c r="O5" s="142"/>
      <c r="P5" s="28">
        <v>80</v>
      </c>
      <c r="Q5" s="20">
        <v>13</v>
      </c>
      <c r="R5" s="65">
        <v>1</v>
      </c>
      <c r="S5" s="20">
        <v>872</v>
      </c>
      <c r="T5" s="20">
        <v>0</v>
      </c>
      <c r="U5" s="20">
        <v>966</v>
      </c>
      <c r="V5" s="20">
        <v>1117</v>
      </c>
      <c r="W5" s="20">
        <v>4439</v>
      </c>
    </row>
    <row r="6" spans="1:23" x14ac:dyDescent="0.25">
      <c r="A6" s="78" t="s">
        <v>10</v>
      </c>
      <c r="B6" s="88">
        <v>139</v>
      </c>
      <c r="C6" s="32"/>
      <c r="D6" s="20"/>
      <c r="E6" s="20">
        <v>223</v>
      </c>
      <c r="F6" s="20">
        <v>508</v>
      </c>
      <c r="G6" s="20">
        <v>449</v>
      </c>
      <c r="H6" s="20">
        <v>18</v>
      </c>
      <c r="I6" s="20">
        <v>6</v>
      </c>
      <c r="J6" s="28">
        <v>0</v>
      </c>
      <c r="K6" s="20">
        <v>1343</v>
      </c>
      <c r="L6" s="169">
        <v>1004</v>
      </c>
      <c r="M6" s="169">
        <v>10</v>
      </c>
      <c r="N6" s="20">
        <v>4652</v>
      </c>
      <c r="O6" s="142"/>
      <c r="P6" s="28">
        <v>82</v>
      </c>
      <c r="Q6" s="20">
        <v>15</v>
      </c>
      <c r="R6" s="65">
        <v>3</v>
      </c>
      <c r="S6" s="20">
        <v>875</v>
      </c>
      <c r="T6" s="20">
        <v>0</v>
      </c>
      <c r="U6" s="20">
        <v>975</v>
      </c>
      <c r="V6" s="20">
        <v>1130</v>
      </c>
      <c r="W6" s="20">
        <v>4844</v>
      </c>
    </row>
    <row r="7" spans="1:23" x14ac:dyDescent="0.25">
      <c r="A7" s="78" t="s">
        <v>11</v>
      </c>
      <c r="B7" s="88">
        <v>135</v>
      </c>
      <c r="C7" s="32"/>
      <c r="D7" s="20"/>
      <c r="E7" s="20">
        <v>228</v>
      </c>
      <c r="F7" s="20">
        <v>510</v>
      </c>
      <c r="G7" s="20">
        <v>462</v>
      </c>
      <c r="H7" s="20">
        <v>20</v>
      </c>
      <c r="I7" s="20">
        <v>7</v>
      </c>
      <c r="J7" s="28">
        <v>0</v>
      </c>
      <c r="K7" s="20">
        <v>1362</v>
      </c>
      <c r="L7" s="169">
        <v>1035</v>
      </c>
      <c r="M7" s="169">
        <v>12</v>
      </c>
      <c r="N7" s="20">
        <v>4863</v>
      </c>
      <c r="O7" s="142"/>
      <c r="P7" s="28">
        <v>75</v>
      </c>
      <c r="Q7" s="20">
        <v>15</v>
      </c>
      <c r="R7" s="65">
        <v>2</v>
      </c>
      <c r="S7" s="20">
        <v>887</v>
      </c>
      <c r="T7" s="20">
        <v>0</v>
      </c>
      <c r="U7" s="20">
        <v>979</v>
      </c>
      <c r="V7" s="20">
        <v>1139</v>
      </c>
      <c r="W7" s="20">
        <v>6256</v>
      </c>
    </row>
    <row r="8" spans="1:23" x14ac:dyDescent="0.25">
      <c r="A8" s="78" t="s">
        <v>12</v>
      </c>
      <c r="B8" s="88">
        <v>135</v>
      </c>
      <c r="C8" s="32"/>
      <c r="D8" s="20"/>
      <c r="E8" s="20">
        <v>216</v>
      </c>
      <c r="F8" s="20">
        <v>514</v>
      </c>
      <c r="G8" s="20">
        <v>454</v>
      </c>
      <c r="H8" s="20">
        <v>19</v>
      </c>
      <c r="I8" s="20">
        <v>7</v>
      </c>
      <c r="J8" s="28">
        <v>0</v>
      </c>
      <c r="K8" s="20">
        <v>1345</v>
      </c>
      <c r="L8" s="169">
        <v>1012</v>
      </c>
      <c r="M8" s="169">
        <v>14</v>
      </c>
      <c r="N8" s="20">
        <v>4712</v>
      </c>
      <c r="O8" s="142"/>
      <c r="P8" s="28">
        <v>74</v>
      </c>
      <c r="Q8" s="20">
        <v>15</v>
      </c>
      <c r="R8" s="65">
        <v>3</v>
      </c>
      <c r="S8" s="20">
        <v>902</v>
      </c>
      <c r="T8" s="20">
        <v>0</v>
      </c>
      <c r="U8" s="20">
        <v>994</v>
      </c>
      <c r="V8" s="20">
        <v>1134</v>
      </c>
      <c r="W8" s="20">
        <v>5847</v>
      </c>
    </row>
    <row r="9" spans="1:23" x14ac:dyDescent="0.25">
      <c r="A9" s="78" t="s">
        <v>13</v>
      </c>
      <c r="B9" s="88">
        <v>125</v>
      </c>
      <c r="C9" s="32"/>
      <c r="D9" s="20"/>
      <c r="E9" s="20">
        <v>216</v>
      </c>
      <c r="F9" s="20">
        <v>499</v>
      </c>
      <c r="G9" s="20">
        <v>447</v>
      </c>
      <c r="H9" s="20">
        <v>20</v>
      </c>
      <c r="I9" s="20">
        <v>7</v>
      </c>
      <c r="J9" s="28">
        <v>0</v>
      </c>
      <c r="K9" s="20">
        <v>1314</v>
      </c>
      <c r="L9" s="169">
        <v>996</v>
      </c>
      <c r="M9" s="169">
        <v>15</v>
      </c>
      <c r="N9" s="20">
        <v>4552</v>
      </c>
      <c r="O9" s="142"/>
      <c r="P9" s="28">
        <v>76</v>
      </c>
      <c r="Q9" s="20">
        <v>3</v>
      </c>
      <c r="R9" s="65">
        <v>3</v>
      </c>
      <c r="S9" s="20">
        <v>892</v>
      </c>
      <c r="T9" s="20">
        <v>0</v>
      </c>
      <c r="U9" s="20">
        <v>974</v>
      </c>
      <c r="V9" s="20">
        <v>1127</v>
      </c>
      <c r="W9" s="20">
        <v>5046</v>
      </c>
    </row>
    <row r="10" spans="1:23" x14ac:dyDescent="0.25">
      <c r="A10" s="78" t="s">
        <v>14</v>
      </c>
      <c r="B10" s="88">
        <v>122</v>
      </c>
      <c r="C10" s="32"/>
      <c r="D10" s="20"/>
      <c r="E10" s="20">
        <v>205</v>
      </c>
      <c r="F10" s="20">
        <v>493</v>
      </c>
      <c r="G10" s="20">
        <v>440</v>
      </c>
      <c r="H10" s="20">
        <v>21</v>
      </c>
      <c r="I10" s="20">
        <v>7</v>
      </c>
      <c r="J10" s="28">
        <v>0</v>
      </c>
      <c r="K10" s="20">
        <v>1288</v>
      </c>
      <c r="L10" s="169">
        <v>978</v>
      </c>
      <c r="M10" s="169">
        <v>16</v>
      </c>
      <c r="N10" s="20">
        <v>4468</v>
      </c>
      <c r="O10" s="142"/>
      <c r="P10" s="28">
        <v>74</v>
      </c>
      <c r="Q10" s="20">
        <v>4</v>
      </c>
      <c r="R10" s="65">
        <v>4</v>
      </c>
      <c r="S10" s="20">
        <v>892</v>
      </c>
      <c r="T10" s="20">
        <v>0</v>
      </c>
      <c r="U10" s="20">
        <v>974</v>
      </c>
      <c r="V10" s="20">
        <v>1114</v>
      </c>
      <c r="W10" s="20">
        <v>4187</v>
      </c>
    </row>
    <row r="11" spans="1:23" x14ac:dyDescent="0.25">
      <c r="A11" s="78" t="s">
        <v>15</v>
      </c>
      <c r="B11" s="88">
        <v>128</v>
      </c>
      <c r="C11" s="32"/>
      <c r="D11" s="20"/>
      <c r="E11" s="20">
        <v>213</v>
      </c>
      <c r="F11" s="20">
        <v>506</v>
      </c>
      <c r="G11" s="20">
        <v>437</v>
      </c>
      <c r="H11" s="20">
        <v>20</v>
      </c>
      <c r="I11" s="20">
        <v>6</v>
      </c>
      <c r="J11" s="28">
        <v>0</v>
      </c>
      <c r="K11" s="20">
        <v>1310</v>
      </c>
      <c r="L11" s="169">
        <v>985</v>
      </c>
      <c r="M11" s="169">
        <v>16</v>
      </c>
      <c r="N11" s="20">
        <v>4521</v>
      </c>
      <c r="O11" s="142"/>
      <c r="P11" s="28">
        <v>77</v>
      </c>
      <c r="Q11" s="20">
        <v>7</v>
      </c>
      <c r="R11" s="65">
        <v>3</v>
      </c>
      <c r="S11" s="20">
        <v>897</v>
      </c>
      <c r="T11" s="20">
        <v>0</v>
      </c>
      <c r="U11" s="20">
        <v>984</v>
      </c>
      <c r="V11" s="20">
        <v>1131</v>
      </c>
      <c r="W11" s="20">
        <v>4466</v>
      </c>
    </row>
    <row r="12" spans="1:23" x14ac:dyDescent="0.25">
      <c r="A12" s="78" t="s">
        <v>16</v>
      </c>
      <c r="B12" s="88">
        <v>126</v>
      </c>
      <c r="C12" s="32"/>
      <c r="D12" s="20"/>
      <c r="E12" s="20">
        <v>210</v>
      </c>
      <c r="F12" s="20">
        <v>490</v>
      </c>
      <c r="G12" s="20">
        <v>414</v>
      </c>
      <c r="H12" s="20">
        <v>21</v>
      </c>
      <c r="I12" s="20">
        <v>6</v>
      </c>
      <c r="J12" s="28">
        <v>0</v>
      </c>
      <c r="K12" s="20">
        <v>1267</v>
      </c>
      <c r="L12" s="169">
        <v>970</v>
      </c>
      <c r="M12" s="169">
        <v>14</v>
      </c>
      <c r="N12" s="20">
        <v>4339</v>
      </c>
      <c r="O12" s="142"/>
      <c r="P12" s="28">
        <v>82</v>
      </c>
      <c r="Q12" s="20">
        <v>8</v>
      </c>
      <c r="R12" s="65">
        <v>1</v>
      </c>
      <c r="S12" s="20">
        <v>895</v>
      </c>
      <c r="T12" s="20">
        <v>0</v>
      </c>
      <c r="U12" s="20">
        <v>986</v>
      </c>
      <c r="V12" s="20">
        <v>1142</v>
      </c>
      <c r="W12" s="20">
        <v>4609</v>
      </c>
    </row>
    <row r="13" spans="1:23" x14ac:dyDescent="0.25">
      <c r="A13" s="79" t="s">
        <v>17</v>
      </c>
      <c r="B13" s="96">
        <v>127</v>
      </c>
      <c r="C13" s="33"/>
      <c r="D13" s="22"/>
      <c r="E13" s="22">
        <v>198</v>
      </c>
      <c r="F13" s="22">
        <v>483</v>
      </c>
      <c r="G13" s="22">
        <v>410</v>
      </c>
      <c r="H13" s="22">
        <v>21</v>
      </c>
      <c r="I13" s="22">
        <v>6</v>
      </c>
      <c r="J13" s="29">
        <v>0</v>
      </c>
      <c r="K13" s="22">
        <v>1245</v>
      </c>
      <c r="L13" s="171">
        <v>923</v>
      </c>
      <c r="M13" s="171">
        <v>13</v>
      </c>
      <c r="N13" s="22">
        <v>4282</v>
      </c>
      <c r="O13" s="142"/>
      <c r="P13" s="29">
        <v>78</v>
      </c>
      <c r="Q13" s="22">
        <v>8</v>
      </c>
      <c r="R13" s="66">
        <v>0</v>
      </c>
      <c r="S13" s="22">
        <v>896</v>
      </c>
      <c r="T13" s="22">
        <v>0</v>
      </c>
      <c r="U13" s="22">
        <v>982</v>
      </c>
      <c r="V13" s="22">
        <v>1131</v>
      </c>
      <c r="W13" s="22">
        <v>4445</v>
      </c>
    </row>
    <row r="14" spans="1:23" ht="13.8" thickBot="1" x14ac:dyDescent="0.3">
      <c r="A14" s="217" t="s">
        <v>93</v>
      </c>
      <c r="B14" s="219">
        <v>128.91666666666666</v>
      </c>
      <c r="C14" s="142"/>
      <c r="D14" s="142"/>
      <c r="E14" s="142">
        <v>219.25</v>
      </c>
      <c r="F14" s="142">
        <v>498.66666666666669</v>
      </c>
      <c r="G14" s="142">
        <v>432.08333333333331</v>
      </c>
      <c r="H14" s="142">
        <v>19.416666666666668</v>
      </c>
      <c r="I14" s="142">
        <v>6.333333333333333</v>
      </c>
      <c r="J14" s="142">
        <v>0</v>
      </c>
      <c r="K14" s="142">
        <v>1304.6666666666667</v>
      </c>
      <c r="L14" s="220">
        <v>981.33333333333337</v>
      </c>
      <c r="M14" s="220">
        <v>13.75</v>
      </c>
      <c r="N14" s="142">
        <v>4528.166666666667</v>
      </c>
      <c r="O14" s="142"/>
      <c r="P14" s="142">
        <v>74.583333333333329</v>
      </c>
      <c r="Q14" s="142">
        <v>10.166666666666666</v>
      </c>
      <c r="R14" s="142">
        <v>2.0833333333333335</v>
      </c>
      <c r="S14" s="142">
        <v>886.25</v>
      </c>
      <c r="T14" s="142">
        <v>0</v>
      </c>
      <c r="U14" s="142">
        <v>973.08333333333337</v>
      </c>
      <c r="V14" s="142">
        <v>1115.3333333333333</v>
      </c>
      <c r="W14" s="142">
        <v>4921.916666666667</v>
      </c>
    </row>
    <row r="15" spans="1:23" ht="14.4" thickTop="1" thickBot="1" x14ac:dyDescent="0.3">
      <c r="A15" s="111" t="s">
        <v>92</v>
      </c>
      <c r="B15" s="112">
        <v>126.5</v>
      </c>
      <c r="C15" s="102"/>
      <c r="D15" s="102"/>
      <c r="E15" s="102">
        <v>229.75</v>
      </c>
      <c r="F15" s="102">
        <v>545.75</v>
      </c>
      <c r="G15" s="102">
        <v>441.41666666666669</v>
      </c>
      <c r="H15" s="102">
        <v>25.166666666666668</v>
      </c>
      <c r="I15" s="102">
        <v>7.5</v>
      </c>
      <c r="J15" s="102">
        <v>0</v>
      </c>
      <c r="K15" s="102">
        <v>1376.0833333333333</v>
      </c>
      <c r="L15" s="137">
        <v>1066.3333333333333</v>
      </c>
      <c r="M15" s="137">
        <v>16.833333333333332</v>
      </c>
      <c r="N15" s="102">
        <v>4830.666666666667</v>
      </c>
      <c r="O15" s="102"/>
      <c r="P15" s="102">
        <v>83.166666666666671</v>
      </c>
      <c r="Q15" s="102">
        <v>20.166666666666668</v>
      </c>
      <c r="R15" s="102">
        <v>2.5</v>
      </c>
      <c r="S15" s="102">
        <v>888.33333333333337</v>
      </c>
      <c r="T15" s="102">
        <v>8.3333333333333329E-2</v>
      </c>
      <c r="U15" s="102">
        <v>994.25</v>
      </c>
      <c r="V15" s="102">
        <v>1143.1666666666667</v>
      </c>
      <c r="W15" s="102">
        <v>3927</v>
      </c>
    </row>
    <row r="16" spans="1:23" ht="14.4" thickTop="1" thickBot="1" x14ac:dyDescent="0.3">
      <c r="A16" s="111" t="s">
        <v>89</v>
      </c>
      <c r="B16" s="112">
        <v>130.83333333333334</v>
      </c>
      <c r="C16" s="102"/>
      <c r="D16" s="102"/>
      <c r="E16" s="102">
        <v>239.75</v>
      </c>
      <c r="F16" s="102">
        <v>620.58333333333337</v>
      </c>
      <c r="G16" s="102">
        <v>518.25</v>
      </c>
      <c r="H16" s="102">
        <v>34.75</v>
      </c>
      <c r="I16" s="102">
        <v>9.3333333333333339</v>
      </c>
      <c r="J16" s="102">
        <v>0</v>
      </c>
      <c r="K16" s="102">
        <v>1553.5</v>
      </c>
      <c r="L16" s="137">
        <v>1181</v>
      </c>
      <c r="M16" s="137">
        <v>17.666666666666668</v>
      </c>
      <c r="N16" s="102">
        <v>5471.333333333333</v>
      </c>
      <c r="O16" s="102"/>
      <c r="P16" s="102">
        <v>95</v>
      </c>
      <c r="Q16" s="102">
        <v>18.5</v>
      </c>
      <c r="R16" s="102">
        <v>0.91666666666666663</v>
      </c>
      <c r="S16" s="102">
        <v>825.91666666666663</v>
      </c>
      <c r="T16" s="102">
        <v>0.16666666666666666</v>
      </c>
      <c r="U16" s="102">
        <v>940.5</v>
      </c>
      <c r="V16" s="102">
        <v>1081.1666666666667</v>
      </c>
      <c r="W16" s="102">
        <v>8030.25</v>
      </c>
    </row>
    <row r="17" spans="1:24" ht="14.4" hidden="1" thickTop="1" thickBot="1" x14ac:dyDescent="0.3">
      <c r="A17" s="201" t="s">
        <v>88</v>
      </c>
      <c r="B17" s="202">
        <v>138.41666666666666</v>
      </c>
      <c r="C17" s="204"/>
      <c r="D17" s="204"/>
      <c r="E17" s="204">
        <v>256.83333333333331</v>
      </c>
      <c r="F17" s="204">
        <v>656.66666666666663</v>
      </c>
      <c r="G17" s="204">
        <v>566.33333333333337</v>
      </c>
      <c r="H17" s="204">
        <v>33.666666666666664</v>
      </c>
      <c r="I17" s="204">
        <v>10.5</v>
      </c>
      <c r="J17" s="204">
        <v>0.33333333333333331</v>
      </c>
      <c r="K17" s="204">
        <v>1662.75</v>
      </c>
      <c r="L17" s="205">
        <v>1260.5833333333333</v>
      </c>
      <c r="M17" s="205">
        <v>30.75</v>
      </c>
      <c r="N17" s="204">
        <v>5786.666666666667</v>
      </c>
      <c r="O17" s="142"/>
      <c r="P17" s="204">
        <v>88.416666666666671</v>
      </c>
      <c r="Q17" s="204">
        <v>29.916666666666668</v>
      </c>
      <c r="R17" s="204">
        <v>1.0833333333333333</v>
      </c>
      <c r="S17" s="204">
        <v>864.33333333333337</v>
      </c>
      <c r="T17" s="204">
        <v>0.41666666666666669</v>
      </c>
      <c r="U17" s="204">
        <v>984.16666666666663</v>
      </c>
      <c r="V17" s="204">
        <v>1114.4166666666667</v>
      </c>
      <c r="W17" s="196">
        <v>8570.75</v>
      </c>
    </row>
    <row r="18" spans="1:24" ht="14.4" hidden="1" thickTop="1" thickBot="1" x14ac:dyDescent="0.3">
      <c r="A18" s="206" t="s">
        <v>61</v>
      </c>
      <c r="B18" s="202">
        <v>113.41666666666667</v>
      </c>
      <c r="C18" s="204"/>
      <c r="D18" s="204"/>
      <c r="E18" s="204">
        <v>253.75</v>
      </c>
      <c r="F18" s="204">
        <v>583.33333333333337</v>
      </c>
      <c r="G18" s="204">
        <v>522.16666666666663</v>
      </c>
      <c r="H18" s="204">
        <v>36.833333333333336</v>
      </c>
      <c r="I18" s="204">
        <v>13.166666666666666</v>
      </c>
      <c r="J18" s="204"/>
      <c r="K18" s="204">
        <v>1522.6666666666667</v>
      </c>
      <c r="L18" s="205">
        <v>1097.75</v>
      </c>
      <c r="M18" s="205">
        <v>31.25</v>
      </c>
      <c r="N18" s="204">
        <v>6128.25</v>
      </c>
      <c r="O18" s="142"/>
      <c r="P18" s="204"/>
      <c r="Q18" s="204">
        <v>24.916666666666668</v>
      </c>
      <c r="R18" s="204"/>
      <c r="S18" s="204">
        <v>695.75</v>
      </c>
      <c r="T18" s="204"/>
      <c r="U18" s="204"/>
      <c r="V18" s="204"/>
      <c r="W18" s="100">
        <v>8264.5833333333339</v>
      </c>
    </row>
    <row r="19" spans="1:24" ht="14.4" hidden="1" thickTop="1" thickBot="1" x14ac:dyDescent="0.3">
      <c r="A19" s="68" t="s">
        <v>60</v>
      </c>
      <c r="B19" s="112">
        <v>97.416666666666671</v>
      </c>
      <c r="C19" s="102"/>
      <c r="D19" s="102"/>
      <c r="E19" s="102">
        <v>222.66666666666666</v>
      </c>
      <c r="F19" s="102">
        <v>496.91666666666669</v>
      </c>
      <c r="G19" s="102">
        <v>441.66666666666669</v>
      </c>
      <c r="H19" s="102">
        <v>37.75</v>
      </c>
      <c r="I19" s="102">
        <v>9.5</v>
      </c>
      <c r="J19" s="102"/>
      <c r="K19" s="102">
        <v>1305.9166666666667</v>
      </c>
      <c r="L19" s="137">
        <v>853.58333333333337</v>
      </c>
      <c r="M19" s="137">
        <v>31.083333333333332</v>
      </c>
      <c r="N19" s="102">
        <v>5237.083333333333</v>
      </c>
      <c r="O19" s="142"/>
      <c r="P19" s="102"/>
      <c r="Q19" s="102">
        <v>23</v>
      </c>
      <c r="R19" s="102"/>
      <c r="S19" s="102">
        <v>610.5</v>
      </c>
      <c r="T19" s="102"/>
      <c r="U19" s="102"/>
      <c r="V19" s="102"/>
      <c r="W19" s="100">
        <v>7591.25</v>
      </c>
    </row>
    <row r="20" spans="1:24" ht="14.4" hidden="1" thickTop="1" thickBot="1" x14ac:dyDescent="0.3">
      <c r="A20" s="68" t="s">
        <v>59</v>
      </c>
      <c r="B20" s="112">
        <v>74.166666666666671</v>
      </c>
      <c r="C20" s="102" t="e">
        <v>#DIV/0!</v>
      </c>
      <c r="D20" s="102" t="e">
        <v>#DIV/0!</v>
      </c>
      <c r="E20" s="102">
        <v>203.75</v>
      </c>
      <c r="F20" s="102">
        <v>393.08333333333331</v>
      </c>
      <c r="G20" s="102">
        <v>425.25</v>
      </c>
      <c r="H20" s="102">
        <v>44.75</v>
      </c>
      <c r="I20" s="102">
        <v>9.0833333333333339</v>
      </c>
      <c r="J20" s="102"/>
      <c r="K20" s="102">
        <v>1150.0833333333333</v>
      </c>
      <c r="L20" s="137">
        <v>700.5</v>
      </c>
      <c r="M20" s="137">
        <v>30.583333333333332</v>
      </c>
      <c r="N20" s="102">
        <v>4495.833333333333</v>
      </c>
      <c r="O20" s="142"/>
      <c r="P20" s="102"/>
      <c r="Q20" s="102">
        <v>25.5</v>
      </c>
      <c r="R20" s="102"/>
      <c r="S20" s="102">
        <v>472.58333333333331</v>
      </c>
      <c r="T20" s="102"/>
      <c r="U20" s="102"/>
      <c r="V20" s="102"/>
      <c r="W20" s="100">
        <v>6230.083333333333</v>
      </c>
    </row>
    <row r="21" spans="1:24" ht="14.4" hidden="1" thickTop="1" thickBot="1" x14ac:dyDescent="0.3">
      <c r="A21" s="13" t="s">
        <v>52</v>
      </c>
      <c r="B21" s="91">
        <v>69</v>
      </c>
      <c r="C21" s="74">
        <v>39.916666666666664</v>
      </c>
      <c r="D21" s="47">
        <v>29.083333333333332</v>
      </c>
      <c r="E21" s="47">
        <v>203.41666666666666</v>
      </c>
      <c r="F21" s="47">
        <v>310.91666666666669</v>
      </c>
      <c r="G21" s="47">
        <v>410.66666666666669</v>
      </c>
      <c r="H21" s="47">
        <v>44.5</v>
      </c>
      <c r="I21" s="47">
        <v>10.916666666666666</v>
      </c>
      <c r="J21" s="47"/>
      <c r="K21" s="47">
        <v>1049.4166666666667</v>
      </c>
      <c r="L21" s="47">
        <v>581.08333333333337</v>
      </c>
      <c r="M21" s="47">
        <v>47</v>
      </c>
      <c r="N21" s="47">
        <v>4049.6666666666665</v>
      </c>
      <c r="O21" s="149"/>
      <c r="P21" s="47"/>
      <c r="Q21" s="47">
        <v>22.416666666666668</v>
      </c>
      <c r="R21" s="47"/>
      <c r="S21" s="47">
        <v>421.75</v>
      </c>
      <c r="T21" s="47"/>
      <c r="U21" s="47"/>
      <c r="V21" s="47"/>
      <c r="W21" s="47">
        <v>5557.333333333333</v>
      </c>
    </row>
    <row r="22" spans="1:24" ht="14.4" hidden="1" thickTop="1" thickBot="1" x14ac:dyDescent="0.3">
      <c r="A22" s="13" t="s">
        <v>50</v>
      </c>
      <c r="B22" s="91">
        <v>73.416666666666671</v>
      </c>
      <c r="C22" s="74">
        <v>45.333333333333336</v>
      </c>
      <c r="D22" s="47">
        <v>28.083333333333332</v>
      </c>
      <c r="E22" s="47">
        <v>186.33333333333334</v>
      </c>
      <c r="F22" s="47">
        <v>301.58333333333331</v>
      </c>
      <c r="G22" s="47">
        <v>370.33333333333331</v>
      </c>
      <c r="H22" s="47">
        <v>42.75</v>
      </c>
      <c r="I22" s="47">
        <v>13</v>
      </c>
      <c r="J22" s="47"/>
      <c r="K22" s="47">
        <v>987.41666666666663</v>
      </c>
      <c r="L22" s="47">
        <v>515.75</v>
      </c>
      <c r="M22" s="47">
        <v>33</v>
      </c>
      <c r="N22" s="47">
        <v>3761.25</v>
      </c>
      <c r="O22" s="149"/>
      <c r="P22" s="47"/>
      <c r="Q22" s="47">
        <v>21.75</v>
      </c>
      <c r="R22" s="47"/>
      <c r="S22" s="47">
        <v>357.91666666666669</v>
      </c>
      <c r="T22" s="47"/>
      <c r="U22" s="47"/>
      <c r="V22" s="47"/>
      <c r="W22" s="47">
        <v>5817.166666666667</v>
      </c>
    </row>
    <row r="23" spans="1:24" ht="14.4" hidden="1" thickTop="1" thickBot="1" x14ac:dyDescent="0.3">
      <c r="A23" s="13" t="s">
        <v>47</v>
      </c>
      <c r="B23" s="91">
        <v>71.833333333333343</v>
      </c>
      <c r="C23" s="74">
        <v>46.833333333333336</v>
      </c>
      <c r="D23" s="47">
        <v>25</v>
      </c>
      <c r="E23" s="47">
        <v>202.75</v>
      </c>
      <c r="F23" s="47">
        <v>308.66666666666669</v>
      </c>
      <c r="G23" s="47">
        <v>365.5</v>
      </c>
      <c r="H23" s="47">
        <v>38.25</v>
      </c>
      <c r="I23" s="47">
        <v>8.0833333333333339</v>
      </c>
      <c r="J23" s="47"/>
      <c r="K23" s="47">
        <v>995.08333333333337</v>
      </c>
      <c r="L23" s="47">
        <v>529.08333333333337</v>
      </c>
      <c r="M23" s="47">
        <v>27</v>
      </c>
      <c r="N23" s="47">
        <v>3610.4166666666665</v>
      </c>
      <c r="O23" s="149"/>
      <c r="P23" s="47"/>
      <c r="Q23" s="47"/>
      <c r="R23" s="47"/>
      <c r="S23" s="47">
        <v>279.41666666666669</v>
      </c>
      <c r="T23" s="47"/>
      <c r="U23" s="47"/>
      <c r="V23" s="47"/>
      <c r="W23" s="49">
        <f>AVERAGE(W2:W13)</f>
        <v>4921.916666666667</v>
      </c>
    </row>
    <row r="24" spans="1:24" ht="14.4" hidden="1" thickTop="1" thickBot="1" x14ac:dyDescent="0.3">
      <c r="A24" s="54" t="s">
        <v>45</v>
      </c>
      <c r="B24" s="92">
        <v>57</v>
      </c>
      <c r="C24" s="61">
        <v>33.166666666666664</v>
      </c>
      <c r="D24" s="55">
        <v>23.833333333333332</v>
      </c>
      <c r="E24" s="55">
        <v>172.5</v>
      </c>
      <c r="F24" s="55">
        <v>322.75</v>
      </c>
      <c r="G24" s="55">
        <v>357.33333333333331</v>
      </c>
      <c r="H24" s="55">
        <v>35.5</v>
      </c>
      <c r="I24" s="55">
        <v>13.833333333333334</v>
      </c>
      <c r="J24" s="56"/>
      <c r="K24" s="56">
        <v>958.91666666666663</v>
      </c>
      <c r="L24" s="57">
        <v>532.25</v>
      </c>
      <c r="M24" s="61">
        <v>29</v>
      </c>
      <c r="N24" s="56">
        <v>3518.0833333333335</v>
      </c>
      <c r="O24" s="126"/>
      <c r="P24" s="61"/>
      <c r="Q24" s="59"/>
      <c r="R24" s="59"/>
      <c r="S24" s="61">
        <v>151.08333333333334</v>
      </c>
      <c r="T24" s="61"/>
      <c r="U24" s="61"/>
      <c r="V24" s="61"/>
      <c r="W24" s="63"/>
    </row>
    <row r="25" spans="1:24" ht="14.4" hidden="1" thickTop="1" thickBot="1" x14ac:dyDescent="0.3">
      <c r="A25" s="13" t="s">
        <v>44</v>
      </c>
      <c r="B25" s="91">
        <v>45.333333333333336</v>
      </c>
      <c r="C25" s="34">
        <v>33.333333333333336</v>
      </c>
      <c r="D25" s="23">
        <v>12</v>
      </c>
      <c r="E25" s="23">
        <v>145.83333333333334</v>
      </c>
      <c r="F25" s="23">
        <v>282.16666666666669</v>
      </c>
      <c r="G25" s="23">
        <v>293.25</v>
      </c>
      <c r="H25" s="23">
        <v>37.25</v>
      </c>
      <c r="I25" s="23">
        <v>16.583333333333332</v>
      </c>
      <c r="J25" s="30"/>
      <c r="K25" s="30">
        <v>820.41666666666663</v>
      </c>
      <c r="L25" s="36">
        <v>422.58333333333331</v>
      </c>
      <c r="M25" s="34">
        <v>4</v>
      </c>
      <c r="N25" s="30">
        <v>3053.6666666666665</v>
      </c>
      <c r="O25" s="126"/>
      <c r="P25" s="34"/>
      <c r="Q25" s="52"/>
      <c r="R25" s="52"/>
      <c r="S25" s="34">
        <v>93.166666666666671</v>
      </c>
      <c r="T25" s="34"/>
      <c r="U25" s="34"/>
      <c r="V25" s="34"/>
      <c r="W25" s="63"/>
    </row>
    <row r="26" spans="1:24" ht="14.4" hidden="1" thickTop="1" thickBot="1" x14ac:dyDescent="0.3">
      <c r="A26" s="13" t="s">
        <v>43</v>
      </c>
      <c r="B26" s="91">
        <v>34.25</v>
      </c>
      <c r="C26" s="34">
        <v>20.583333333333332</v>
      </c>
      <c r="D26" s="23">
        <v>13.666666666666666</v>
      </c>
      <c r="E26" s="23">
        <v>115.25</v>
      </c>
      <c r="F26" s="23">
        <v>195</v>
      </c>
      <c r="G26" s="23">
        <v>197.66666666666666</v>
      </c>
      <c r="H26" s="23">
        <v>35.666666666666664</v>
      </c>
      <c r="I26" s="23">
        <v>17.75</v>
      </c>
      <c r="J26" s="30"/>
      <c r="K26" s="30">
        <v>595.58333333333337</v>
      </c>
      <c r="L26" s="36">
        <v>230.5</v>
      </c>
      <c r="M26" s="34"/>
      <c r="N26" s="24">
        <v>2053.5833333333335</v>
      </c>
      <c r="O26" s="126"/>
      <c r="P26" s="34"/>
      <c r="Q26" s="52"/>
      <c r="R26" s="52"/>
      <c r="S26" s="34">
        <v>63.333333333333336</v>
      </c>
      <c r="T26" s="126"/>
      <c r="U26" s="126"/>
      <c r="V26" s="126"/>
    </row>
    <row r="27" spans="1:24" ht="14.4" hidden="1" thickTop="1" thickBot="1" x14ac:dyDescent="0.3">
      <c r="A27" s="13" t="s">
        <v>42</v>
      </c>
      <c r="B27" s="91">
        <v>47</v>
      </c>
      <c r="C27" s="34">
        <v>28.916666666666668</v>
      </c>
      <c r="D27" s="23">
        <v>18.083333333333332</v>
      </c>
      <c r="E27" s="23">
        <v>126.75</v>
      </c>
      <c r="F27" s="23">
        <v>198.83333333333334</v>
      </c>
      <c r="G27" s="23">
        <v>198.25</v>
      </c>
      <c r="H27" s="23">
        <v>40.25</v>
      </c>
      <c r="I27" s="23">
        <v>19.333333333333332</v>
      </c>
      <c r="J27" s="30"/>
      <c r="K27" s="30">
        <v>630.41666666666663</v>
      </c>
      <c r="L27" s="36">
        <v>213.41666666666666</v>
      </c>
      <c r="M27" s="34"/>
      <c r="N27" s="24">
        <v>2167.9166666666665</v>
      </c>
      <c r="O27" s="126"/>
      <c r="P27" s="34"/>
      <c r="Q27" s="52"/>
      <c r="R27" s="52"/>
      <c r="S27" s="34">
        <v>63.666666666666664</v>
      </c>
      <c r="T27" s="126"/>
      <c r="U27" s="126"/>
      <c r="V27" s="126"/>
    </row>
    <row r="28" spans="1:24" ht="14.4" hidden="1" thickTop="1" thickBot="1" x14ac:dyDescent="0.3">
      <c r="A28" s="13" t="s">
        <v>27</v>
      </c>
      <c r="B28" s="91">
        <v>42.916666666666664</v>
      </c>
      <c r="C28" s="34">
        <v>29.583333333333332</v>
      </c>
      <c r="D28" s="23">
        <v>13.333333333333334</v>
      </c>
      <c r="E28" s="23">
        <v>120.91666666666667</v>
      </c>
      <c r="F28" s="23">
        <v>193.83333333333334</v>
      </c>
      <c r="G28" s="23">
        <v>182.33333333333334</v>
      </c>
      <c r="H28" s="23">
        <v>40.833333333333336</v>
      </c>
      <c r="I28" s="23">
        <v>22</v>
      </c>
      <c r="J28" s="30"/>
      <c r="K28" s="30">
        <v>603</v>
      </c>
      <c r="L28" s="36">
        <v>184.33333333333334</v>
      </c>
      <c r="M28" s="34"/>
      <c r="N28" s="24">
        <v>2111.5833333333335</v>
      </c>
      <c r="O28" s="126"/>
      <c r="P28" s="34"/>
      <c r="Q28" s="52"/>
      <c r="R28" s="52"/>
      <c r="S28" s="34">
        <v>42.5</v>
      </c>
      <c r="T28" s="126"/>
      <c r="U28" s="126"/>
      <c r="V28" s="126"/>
    </row>
    <row r="29" spans="1:24" s="9" customFormat="1" ht="14.4" hidden="1" thickTop="1" thickBot="1" x14ac:dyDescent="0.3">
      <c r="A29" s="11" t="s">
        <v>26</v>
      </c>
      <c r="B29" s="93">
        <v>42.75</v>
      </c>
      <c r="C29" s="35">
        <v>28.083333333333332</v>
      </c>
      <c r="D29" s="25">
        <v>14.666666666666666</v>
      </c>
      <c r="E29" s="25">
        <v>127.08333333333333</v>
      </c>
      <c r="F29" s="25">
        <v>198.83333333333334</v>
      </c>
      <c r="G29" s="25">
        <v>194.58333333333334</v>
      </c>
      <c r="H29" s="25" t="s">
        <v>32</v>
      </c>
      <c r="I29" s="25">
        <v>24.75</v>
      </c>
      <c r="J29" s="31"/>
      <c r="K29" s="31" t="s">
        <v>39</v>
      </c>
      <c r="L29" s="37">
        <v>184.58333333333334</v>
      </c>
      <c r="M29" s="35"/>
      <c r="N29" s="26">
        <v>2104</v>
      </c>
      <c r="O29" s="8"/>
      <c r="P29" s="35"/>
      <c r="Q29" s="53"/>
      <c r="R29" s="53"/>
      <c r="S29" s="35" t="s">
        <v>29</v>
      </c>
      <c r="T29" s="8"/>
      <c r="U29" s="8"/>
      <c r="V29" s="8"/>
      <c r="W29" s="8"/>
      <c r="X29" s="8"/>
    </row>
    <row r="30" spans="1:24" s="9" customFormat="1" ht="14.4" hidden="1" thickTop="1" thickBot="1" x14ac:dyDescent="0.3">
      <c r="A30" s="11" t="s">
        <v>25</v>
      </c>
      <c r="B30" s="93">
        <v>46.333333333333336</v>
      </c>
      <c r="C30" s="35">
        <v>35</v>
      </c>
      <c r="D30" s="25">
        <v>11.333333333333334</v>
      </c>
      <c r="E30" s="25">
        <v>112.5</v>
      </c>
      <c r="F30" s="25">
        <v>199.58333333333334</v>
      </c>
      <c r="G30" s="25">
        <v>167.5</v>
      </c>
      <c r="H30" s="25">
        <v>31.666666666666668</v>
      </c>
      <c r="I30" s="25">
        <v>22.166666666666668</v>
      </c>
      <c r="J30" s="31"/>
      <c r="K30" s="31">
        <v>579.75</v>
      </c>
      <c r="L30" s="37">
        <v>122.41666666666667</v>
      </c>
      <c r="M30" s="35"/>
      <c r="N30" s="26">
        <v>1875.8333333333333</v>
      </c>
      <c r="O30" s="8"/>
      <c r="P30" s="35"/>
      <c r="Q30" s="53"/>
      <c r="R30" s="53"/>
      <c r="S30" s="35" t="s">
        <v>28</v>
      </c>
      <c r="T30" s="8"/>
      <c r="U30" s="8"/>
      <c r="V30" s="8"/>
      <c r="W30" s="8"/>
      <c r="X30" s="8"/>
    </row>
    <row r="31" spans="1:24" ht="13.8" thickTop="1" x14ac:dyDescent="0.25">
      <c r="A31" s="3"/>
      <c r="B31" s="89"/>
      <c r="H31" s="6"/>
      <c r="O31" s="69"/>
    </row>
    <row r="32" spans="1:24" s="5" customFormat="1" ht="39.6" x14ac:dyDescent="0.25">
      <c r="A32" s="77">
        <v>2022</v>
      </c>
      <c r="B32" s="87" t="s">
        <v>53</v>
      </c>
      <c r="C32" s="41" t="s">
        <v>20</v>
      </c>
      <c r="D32" s="17" t="s">
        <v>0</v>
      </c>
      <c r="E32" s="17" t="s">
        <v>1</v>
      </c>
      <c r="F32" s="17" t="s">
        <v>56</v>
      </c>
      <c r="G32" s="17" t="s">
        <v>57</v>
      </c>
      <c r="H32" s="17" t="s">
        <v>21</v>
      </c>
      <c r="I32" s="17" t="s">
        <v>58</v>
      </c>
      <c r="J32" s="40" t="s">
        <v>65</v>
      </c>
      <c r="K32" s="17" t="s">
        <v>66</v>
      </c>
      <c r="L32" s="131" t="s">
        <v>72</v>
      </c>
      <c r="M32" s="131" t="s">
        <v>51</v>
      </c>
      <c r="N32" s="17" t="s">
        <v>5</v>
      </c>
      <c r="O32" s="125"/>
      <c r="P32" s="40" t="s">
        <v>68</v>
      </c>
      <c r="Q32" s="17" t="s">
        <v>49</v>
      </c>
      <c r="R32" s="40" t="s">
        <v>62</v>
      </c>
      <c r="S32" s="17" t="s">
        <v>91</v>
      </c>
      <c r="T32" s="17" t="s">
        <v>69</v>
      </c>
      <c r="U32" s="17" t="s">
        <v>71</v>
      </c>
      <c r="V32" s="17" t="s">
        <v>64</v>
      </c>
      <c r="W32" s="17" t="s">
        <v>48</v>
      </c>
    </row>
    <row r="33" spans="1:26" x14ac:dyDescent="0.25">
      <c r="A33" s="78" t="s">
        <v>6</v>
      </c>
      <c r="B33" s="88">
        <v>120</v>
      </c>
      <c r="C33" s="32"/>
      <c r="D33" s="20"/>
      <c r="E33" s="20">
        <v>206</v>
      </c>
      <c r="F33" s="20">
        <v>498</v>
      </c>
      <c r="G33" s="20">
        <v>396</v>
      </c>
      <c r="H33" s="20">
        <v>20</v>
      </c>
      <c r="I33" s="20">
        <v>6</v>
      </c>
      <c r="J33" s="28">
        <v>0</v>
      </c>
      <c r="K33" s="20">
        <f t="shared" ref="K33:K37" si="0">SUM(B33:J33)</f>
        <v>1246</v>
      </c>
      <c r="L33" s="169">
        <v>910</v>
      </c>
      <c r="M33" s="169">
        <v>14</v>
      </c>
      <c r="N33" s="20">
        <v>4295</v>
      </c>
      <c r="O33" s="142"/>
      <c r="P33" s="28">
        <v>61</v>
      </c>
      <c r="Q33" s="20">
        <v>11</v>
      </c>
      <c r="R33" s="65">
        <v>0</v>
      </c>
      <c r="S33" s="20">
        <v>881</v>
      </c>
      <c r="T33" s="20">
        <v>0</v>
      </c>
      <c r="U33" s="20">
        <f>SUM(P33:T33)</f>
        <v>953</v>
      </c>
      <c r="V33" s="20">
        <v>1058</v>
      </c>
      <c r="W33" s="20">
        <v>4815</v>
      </c>
    </row>
    <row r="34" spans="1:26" x14ac:dyDescent="0.25">
      <c r="A34" s="78" t="s">
        <v>7</v>
      </c>
      <c r="B34" s="88">
        <v>121</v>
      </c>
      <c r="C34" s="32"/>
      <c r="D34" s="20"/>
      <c r="E34" s="20">
        <v>205</v>
      </c>
      <c r="F34" s="20">
        <v>485</v>
      </c>
      <c r="G34" s="20">
        <v>380</v>
      </c>
      <c r="H34" s="20">
        <v>21</v>
      </c>
      <c r="I34" s="20">
        <v>6</v>
      </c>
      <c r="J34" s="28">
        <v>0</v>
      </c>
      <c r="K34" s="20">
        <f t="shared" si="0"/>
        <v>1218</v>
      </c>
      <c r="L34" s="169">
        <v>895</v>
      </c>
      <c r="M34" s="169">
        <v>12</v>
      </c>
      <c r="N34" s="20">
        <v>4165</v>
      </c>
      <c r="O34" s="142"/>
      <c r="P34" s="28">
        <v>61</v>
      </c>
      <c r="Q34" s="20">
        <v>12</v>
      </c>
      <c r="R34" s="65">
        <v>0</v>
      </c>
      <c r="S34" s="20">
        <v>882</v>
      </c>
      <c r="T34" s="20">
        <v>0</v>
      </c>
      <c r="U34" s="20">
        <f>SUM(P34:T34)</f>
        <v>955</v>
      </c>
      <c r="V34" s="20">
        <v>1056</v>
      </c>
      <c r="W34" s="20">
        <v>4481</v>
      </c>
    </row>
    <row r="35" spans="1:26" x14ac:dyDescent="0.25">
      <c r="A35" s="78" t="s">
        <v>8</v>
      </c>
      <c r="B35" s="88">
        <v>116</v>
      </c>
      <c r="C35" s="32"/>
      <c r="D35" s="20"/>
      <c r="E35" s="20">
        <v>211</v>
      </c>
      <c r="F35" s="20">
        <v>500</v>
      </c>
      <c r="G35" s="20">
        <v>400</v>
      </c>
      <c r="H35" s="20">
        <v>21</v>
      </c>
      <c r="I35" s="20">
        <v>7</v>
      </c>
      <c r="J35" s="28">
        <v>0</v>
      </c>
      <c r="K35" s="20">
        <f t="shared" si="0"/>
        <v>1255</v>
      </c>
      <c r="L35" s="169">
        <v>920</v>
      </c>
      <c r="M35" s="169">
        <v>13</v>
      </c>
      <c r="N35" s="20">
        <v>4310</v>
      </c>
      <c r="O35" s="142"/>
      <c r="P35" s="28">
        <v>61</v>
      </c>
      <c r="Q35" s="20">
        <v>13</v>
      </c>
      <c r="R35" s="65">
        <v>0</v>
      </c>
      <c r="S35" s="20">
        <v>897</v>
      </c>
      <c r="T35" s="20">
        <v>0</v>
      </c>
      <c r="U35" s="20">
        <f>SUM(P35:T35)</f>
        <v>971</v>
      </c>
      <c r="V35" s="20">
        <v>1079</v>
      </c>
      <c r="W35" s="20">
        <v>6302</v>
      </c>
    </row>
    <row r="36" spans="1:26" x14ac:dyDescent="0.25">
      <c r="A36" s="78" t="s">
        <v>9</v>
      </c>
      <c r="B36" s="88">
        <v>119</v>
      </c>
      <c r="C36" s="32"/>
      <c r="D36" s="20"/>
      <c r="E36" s="20">
        <v>199</v>
      </c>
      <c r="F36" s="20">
        <v>490</v>
      </c>
      <c r="G36" s="20">
        <v>401</v>
      </c>
      <c r="H36" s="20">
        <v>19</v>
      </c>
      <c r="I36" s="20">
        <v>7</v>
      </c>
      <c r="J36" s="28">
        <v>0</v>
      </c>
      <c r="K36" s="20">
        <f t="shared" si="0"/>
        <v>1235</v>
      </c>
      <c r="L36" s="169">
        <v>900</v>
      </c>
      <c r="M36" s="169">
        <v>16</v>
      </c>
      <c r="N36" s="20">
        <v>4281</v>
      </c>
      <c r="O36" s="142"/>
      <c r="P36" s="28">
        <v>63</v>
      </c>
      <c r="Q36" s="20">
        <v>12</v>
      </c>
      <c r="R36" s="65">
        <v>0</v>
      </c>
      <c r="S36" s="20">
        <v>895</v>
      </c>
      <c r="T36" s="20">
        <v>0</v>
      </c>
      <c r="U36" s="20">
        <f>SUM(P36:T36)</f>
        <v>970</v>
      </c>
      <c r="V36" s="20">
        <v>1084</v>
      </c>
      <c r="W36" s="20">
        <v>5764</v>
      </c>
    </row>
    <row r="37" spans="1:26" x14ac:dyDescent="0.25">
      <c r="A37" s="78" t="s">
        <v>10</v>
      </c>
      <c r="B37" s="88">
        <v>120</v>
      </c>
      <c r="C37" s="32"/>
      <c r="D37" s="20"/>
      <c r="E37" s="20">
        <v>193</v>
      </c>
      <c r="F37" s="20">
        <v>490</v>
      </c>
      <c r="G37" s="20">
        <v>400</v>
      </c>
      <c r="H37" s="20">
        <v>18</v>
      </c>
      <c r="I37" s="20">
        <v>7</v>
      </c>
      <c r="J37" s="28">
        <v>0</v>
      </c>
      <c r="K37" s="20">
        <f t="shared" si="0"/>
        <v>1228</v>
      </c>
      <c r="L37" s="169">
        <v>899</v>
      </c>
      <c r="M37" s="169">
        <v>16</v>
      </c>
      <c r="N37" s="20">
        <v>4255</v>
      </c>
      <c r="O37" s="142"/>
      <c r="P37" s="28">
        <v>64</v>
      </c>
      <c r="Q37" s="20">
        <v>13</v>
      </c>
      <c r="R37" s="65">
        <v>0</v>
      </c>
      <c r="S37" s="20">
        <v>903</v>
      </c>
      <c r="T37" s="20">
        <v>0</v>
      </c>
      <c r="U37" s="20">
        <f>SUM(P37:T37)</f>
        <v>980</v>
      </c>
      <c r="V37" s="20">
        <v>1087</v>
      </c>
      <c r="W37" s="20">
        <v>5370</v>
      </c>
    </row>
    <row r="38" spans="1:26" x14ac:dyDescent="0.25">
      <c r="A38" s="78" t="s">
        <v>11</v>
      </c>
      <c r="B38" s="88"/>
      <c r="C38" s="32"/>
      <c r="D38" s="20"/>
      <c r="E38" s="20"/>
      <c r="F38" s="20"/>
      <c r="G38" s="20"/>
      <c r="H38" s="20"/>
      <c r="I38" s="20"/>
      <c r="J38" s="28"/>
      <c r="K38" s="20"/>
      <c r="L38" s="169"/>
      <c r="M38" s="169"/>
      <c r="N38" s="20"/>
      <c r="O38" s="142"/>
      <c r="P38" s="28"/>
      <c r="Q38" s="20"/>
      <c r="R38" s="65"/>
      <c r="S38" s="20"/>
      <c r="T38" s="20"/>
      <c r="U38" s="20"/>
      <c r="V38" s="20"/>
      <c r="W38" s="20"/>
    </row>
    <row r="39" spans="1:26" x14ac:dyDescent="0.25">
      <c r="A39" s="78" t="s">
        <v>12</v>
      </c>
      <c r="B39" s="88"/>
      <c r="C39" s="32"/>
      <c r="D39" s="20"/>
      <c r="E39" s="20"/>
      <c r="F39" s="20"/>
      <c r="G39" s="20"/>
      <c r="H39" s="20"/>
      <c r="I39" s="20"/>
      <c r="J39" s="28"/>
      <c r="K39" s="20"/>
      <c r="L39" s="169"/>
      <c r="M39" s="169"/>
      <c r="N39" s="20"/>
      <c r="O39" s="142"/>
      <c r="P39" s="28"/>
      <c r="Q39" s="20"/>
      <c r="R39" s="65"/>
      <c r="S39" s="20"/>
      <c r="T39" s="20"/>
      <c r="U39" s="20"/>
      <c r="V39" s="20"/>
      <c r="W39" s="20"/>
    </row>
    <row r="40" spans="1:26" x14ac:dyDescent="0.25">
      <c r="A40" s="78" t="s">
        <v>13</v>
      </c>
      <c r="B40" s="88"/>
      <c r="C40" s="32"/>
      <c r="D40" s="20"/>
      <c r="E40" s="20"/>
      <c r="F40" s="20"/>
      <c r="G40" s="20"/>
      <c r="H40" s="20"/>
      <c r="I40" s="20"/>
      <c r="J40" s="28"/>
      <c r="K40" s="20"/>
      <c r="L40" s="169"/>
      <c r="M40" s="169"/>
      <c r="N40" s="20"/>
      <c r="O40" s="142"/>
      <c r="P40" s="28"/>
      <c r="Q40" s="20"/>
      <c r="R40" s="65"/>
      <c r="S40" s="20"/>
      <c r="T40" s="20"/>
      <c r="U40" s="20"/>
      <c r="V40" s="20"/>
      <c r="W40" s="20"/>
    </row>
    <row r="41" spans="1:26" x14ac:dyDescent="0.25">
      <c r="A41" s="78" t="s">
        <v>14</v>
      </c>
      <c r="B41" s="88"/>
      <c r="C41" s="32"/>
      <c r="D41" s="20"/>
      <c r="E41" s="20"/>
      <c r="F41" s="20"/>
      <c r="G41" s="20"/>
      <c r="H41" s="20"/>
      <c r="I41" s="20"/>
      <c r="J41" s="28"/>
      <c r="K41" s="20"/>
      <c r="L41" s="169"/>
      <c r="M41" s="169"/>
      <c r="N41" s="20"/>
      <c r="O41" s="142"/>
      <c r="P41" s="28"/>
      <c r="Q41" s="20"/>
      <c r="R41" s="65"/>
      <c r="S41" s="20"/>
      <c r="T41" s="20"/>
      <c r="U41" s="20"/>
      <c r="V41" s="20"/>
      <c r="W41" s="20"/>
    </row>
    <row r="42" spans="1:26" x14ac:dyDescent="0.25">
      <c r="A42" s="78" t="s">
        <v>15</v>
      </c>
      <c r="B42" s="88"/>
      <c r="C42" s="32"/>
      <c r="D42" s="20"/>
      <c r="E42" s="20"/>
      <c r="F42" s="20"/>
      <c r="G42" s="20"/>
      <c r="H42" s="20"/>
      <c r="I42" s="20"/>
      <c r="J42" s="28"/>
      <c r="K42" s="20"/>
      <c r="L42" s="169"/>
      <c r="M42" s="169"/>
      <c r="N42" s="20"/>
      <c r="O42" s="142"/>
      <c r="P42" s="28"/>
      <c r="Q42" s="20"/>
      <c r="R42" s="65"/>
      <c r="S42" s="20"/>
      <c r="T42" s="20"/>
      <c r="U42" s="20"/>
      <c r="V42" s="20"/>
      <c r="W42" s="20"/>
    </row>
    <row r="43" spans="1:26" x14ac:dyDescent="0.25">
      <c r="A43" s="78" t="s">
        <v>16</v>
      </c>
      <c r="B43" s="88"/>
      <c r="C43" s="32"/>
      <c r="D43" s="20"/>
      <c r="E43" s="20"/>
      <c r="F43" s="20"/>
      <c r="G43" s="20"/>
      <c r="H43" s="20"/>
      <c r="I43" s="20"/>
      <c r="J43" s="28"/>
      <c r="K43" s="20"/>
      <c r="L43" s="169"/>
      <c r="M43" s="169"/>
      <c r="N43" s="20"/>
      <c r="O43" s="142"/>
      <c r="P43" s="28"/>
      <c r="Q43" s="20"/>
      <c r="R43" s="65"/>
      <c r="S43" s="20"/>
      <c r="T43" s="20"/>
      <c r="U43" s="20"/>
      <c r="V43" s="20"/>
      <c r="W43" s="20"/>
    </row>
    <row r="44" spans="1:26" ht="13.8" thickBot="1" x14ac:dyDescent="0.3">
      <c r="A44" s="79" t="s">
        <v>17</v>
      </c>
      <c r="B44" s="96"/>
      <c r="C44" s="33"/>
      <c r="D44" s="22"/>
      <c r="E44" s="22"/>
      <c r="F44" s="22"/>
      <c r="G44" s="22"/>
      <c r="H44" s="22"/>
      <c r="I44" s="22"/>
      <c r="J44" s="29"/>
      <c r="K44" s="152"/>
      <c r="L44" s="178"/>
      <c r="M44" s="178"/>
      <c r="N44" s="152"/>
      <c r="O44" s="142"/>
      <c r="P44" s="151"/>
      <c r="Q44" s="152"/>
      <c r="R44" s="66"/>
      <c r="S44" s="152"/>
      <c r="T44" s="152"/>
      <c r="U44" s="152"/>
      <c r="V44" s="152"/>
      <c r="W44" s="152"/>
    </row>
    <row r="45" spans="1:26" s="9" customFormat="1" ht="14.4" thickTop="1" thickBot="1" x14ac:dyDescent="0.3">
      <c r="A45" s="12" t="s">
        <v>46</v>
      </c>
      <c r="B45" s="155">
        <f>AVERAGE(B33:B44)</f>
        <v>119.2</v>
      </c>
      <c r="C45" s="49"/>
      <c r="D45" s="49"/>
      <c r="E45" s="49">
        <f t="shared" ref="E45:W45" si="1">AVERAGE(E33:E44)</f>
        <v>202.8</v>
      </c>
      <c r="F45" s="49">
        <f t="shared" si="1"/>
        <v>492.6</v>
      </c>
      <c r="G45" s="49">
        <f t="shared" si="1"/>
        <v>395.4</v>
      </c>
      <c r="H45" s="49">
        <f t="shared" si="1"/>
        <v>19.8</v>
      </c>
      <c r="I45" s="49">
        <f t="shared" si="1"/>
        <v>6.6</v>
      </c>
      <c r="J45" s="49">
        <f t="shared" si="1"/>
        <v>0</v>
      </c>
      <c r="K45" s="49">
        <f t="shared" si="1"/>
        <v>1236.4000000000001</v>
      </c>
      <c r="L45" s="163">
        <f t="shared" si="1"/>
        <v>904.8</v>
      </c>
      <c r="M45" s="163">
        <f t="shared" si="1"/>
        <v>14.2</v>
      </c>
      <c r="N45" s="49">
        <f>AVERAGE(N33:N44)</f>
        <v>4261.2</v>
      </c>
      <c r="O45" s="8"/>
      <c r="P45" s="49">
        <f>AVERAGE(P33:P44)</f>
        <v>62</v>
      </c>
      <c r="Q45" s="49">
        <f>AVERAGE(Q33:Q44)</f>
        <v>12.2</v>
      </c>
      <c r="R45" s="49">
        <f t="shared" ref="R45" si="2">AVERAGE(R33:R44)</f>
        <v>0</v>
      </c>
      <c r="S45" s="49">
        <f t="shared" si="1"/>
        <v>891.6</v>
      </c>
      <c r="T45" s="49">
        <f t="shared" si="1"/>
        <v>0</v>
      </c>
      <c r="U45" s="49">
        <f t="shared" si="1"/>
        <v>965.8</v>
      </c>
      <c r="V45" s="49">
        <f t="shared" si="1"/>
        <v>1072.8</v>
      </c>
      <c r="W45" s="49">
        <f t="shared" si="1"/>
        <v>5346.4</v>
      </c>
      <c r="X45" s="8"/>
    </row>
    <row r="46" spans="1:26" ht="27" thickTop="1" x14ac:dyDescent="0.25">
      <c r="C46" s="90"/>
      <c r="D46" s="90"/>
      <c r="E46" s="42" t="s">
        <v>22</v>
      </c>
      <c r="F46" s="38"/>
      <c r="G46" s="38">
        <v>1163</v>
      </c>
      <c r="H46" s="38" t="s">
        <v>23</v>
      </c>
      <c r="I46" s="39">
        <f>G46/K37</f>
        <v>0.94706840390879476</v>
      </c>
      <c r="J46" s="141"/>
      <c r="M46" s="50"/>
      <c r="N46" s="50"/>
      <c r="O46" s="129"/>
      <c r="Q46" s="188" t="s">
        <v>94</v>
      </c>
      <c r="R46" s="190">
        <f>K37+U37</f>
        <v>2208</v>
      </c>
      <c r="S46" s="189" t="s">
        <v>95</v>
      </c>
      <c r="T46" s="191">
        <f>N37+V37</f>
        <v>5342</v>
      </c>
      <c r="Y46" s="69"/>
      <c r="Z46" s="2"/>
    </row>
    <row r="47" spans="1:26" x14ac:dyDescent="0.25">
      <c r="A47" s="225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106"/>
      <c r="U47" s="106"/>
      <c r="V47" s="106"/>
      <c r="W47" s="106"/>
      <c r="X47" s="14"/>
      <c r="Y47" s="14"/>
    </row>
    <row r="48" spans="1:26" x14ac:dyDescent="0.2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106"/>
      <c r="U48" s="106"/>
      <c r="V48" s="106"/>
      <c r="W48" s="106"/>
      <c r="X48" s="14"/>
      <c r="Y48" s="14"/>
    </row>
  </sheetData>
  <mergeCells count="2">
    <mergeCell ref="A47:S47"/>
    <mergeCell ref="A48:S48"/>
  </mergeCells>
  <phoneticPr fontId="0" type="noConversion"/>
  <printOptions horizontalCentered="1" verticalCentered="1"/>
  <pageMargins left="0.25" right="0.25" top="0.79" bottom="0.25" header="0.33" footer="0.24"/>
  <pageSetup scale="71" fitToHeight="0" orientation="landscape" r:id="rId1"/>
  <headerFooter alignWithMargins="0">
    <oddHeader>&amp;C&amp;"Arial,Italic"&amp;14YMCA of Greater Fort Wayne
Membership Statistics
Renaissance Pointe Branch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49"/>
  <sheetViews>
    <sheetView topLeftCell="A8" zoomScale="85" zoomScaleNormal="85" workbookViewId="0">
      <selection activeCell="I46" sqref="I46"/>
    </sheetView>
  </sheetViews>
  <sheetFormatPr defaultColWidth="12.5546875" defaultRowHeight="13.2" x14ac:dyDescent="0.25"/>
  <cols>
    <col min="1" max="1" width="13.5546875" style="4" bestFit="1" customWidth="1"/>
    <col min="2" max="2" width="8" style="90" bestFit="1" customWidth="1"/>
    <col min="3" max="4" width="8" style="2" hidden="1" customWidth="1"/>
    <col min="5" max="5" width="5.6640625" style="2" bestFit="1" customWidth="1"/>
    <col min="6" max="6" width="10.5546875" style="2" bestFit="1" customWidth="1"/>
    <col min="7" max="7" width="8.6640625" style="2" bestFit="1" customWidth="1"/>
    <col min="8" max="8" width="7" style="2" bestFit="1" customWidth="1"/>
    <col min="9" max="9" width="9.6640625" style="2" bestFit="1" customWidth="1"/>
    <col min="10" max="10" width="9.33203125" style="2" customWidth="1"/>
    <col min="11" max="11" width="8.44140625" style="2" bestFit="1" customWidth="1"/>
    <col min="12" max="12" width="6.6640625" style="2" bestFit="1" customWidth="1"/>
    <col min="13" max="13" width="7" style="2" bestFit="1" customWidth="1"/>
    <col min="14" max="14" width="7.44140625" style="2" bestFit="1" customWidth="1"/>
    <col min="15" max="15" width="1.6640625" style="2" customWidth="1"/>
    <col min="16" max="16" width="7.44140625" style="2" bestFit="1" customWidth="1"/>
    <col min="17" max="17" width="9.44140625" style="2" bestFit="1" customWidth="1"/>
    <col min="18" max="18" width="8.33203125" style="2" customWidth="1"/>
    <col min="19" max="19" width="13.88671875" style="15" customWidth="1"/>
    <col min="20" max="20" width="7.6640625" style="15" customWidth="1"/>
    <col min="21" max="22" width="12.5546875" style="15" customWidth="1"/>
    <col min="23" max="23" width="10.88671875" style="15" bestFit="1" customWidth="1"/>
    <col min="24" max="24" width="12.5546875" style="2" customWidth="1"/>
    <col min="25" max="16384" width="12.5546875" style="1"/>
  </cols>
  <sheetData>
    <row r="1" spans="1:23" s="5" customFormat="1" ht="39.6" x14ac:dyDescent="0.25">
      <c r="A1" s="77">
        <v>2021</v>
      </c>
      <c r="B1" s="87">
        <v>188</v>
      </c>
      <c r="C1" s="41" t="s">
        <v>20</v>
      </c>
      <c r="D1" s="17" t="s">
        <v>0</v>
      </c>
      <c r="E1" s="17" t="s">
        <v>1</v>
      </c>
      <c r="F1" s="17" t="s">
        <v>56</v>
      </c>
      <c r="G1" s="17" t="s">
        <v>57</v>
      </c>
      <c r="H1" s="17" t="s">
        <v>21</v>
      </c>
      <c r="I1" s="17" t="s">
        <v>58</v>
      </c>
      <c r="J1" s="40" t="s">
        <v>65</v>
      </c>
      <c r="K1" s="17" t="s">
        <v>66</v>
      </c>
      <c r="L1" s="131" t="s">
        <v>72</v>
      </c>
      <c r="M1" s="131" t="s">
        <v>51</v>
      </c>
      <c r="N1" s="17" t="s">
        <v>5</v>
      </c>
      <c r="O1" s="125"/>
      <c r="P1" s="40" t="s">
        <v>68</v>
      </c>
      <c r="Q1" s="17" t="s">
        <v>49</v>
      </c>
      <c r="R1" s="40" t="s">
        <v>62</v>
      </c>
      <c r="S1" s="17" t="s">
        <v>91</v>
      </c>
      <c r="T1" s="17" t="s">
        <v>69</v>
      </c>
      <c r="U1" s="17" t="s">
        <v>71</v>
      </c>
      <c r="V1" s="17" t="s">
        <v>64</v>
      </c>
      <c r="W1" s="17" t="s">
        <v>48</v>
      </c>
    </row>
    <row r="2" spans="1:23" x14ac:dyDescent="0.25">
      <c r="A2" s="78" t="s">
        <v>6</v>
      </c>
      <c r="B2" s="88">
        <v>36</v>
      </c>
      <c r="C2" s="32"/>
      <c r="D2" s="20"/>
      <c r="E2" s="20">
        <v>205</v>
      </c>
      <c r="F2" s="20">
        <v>149</v>
      </c>
      <c r="G2" s="20">
        <v>39</v>
      </c>
      <c r="H2" s="20">
        <v>4</v>
      </c>
      <c r="I2" s="20">
        <v>2</v>
      </c>
      <c r="J2" s="28">
        <v>0</v>
      </c>
      <c r="K2" s="20">
        <v>435</v>
      </c>
      <c r="L2" s="169">
        <v>37</v>
      </c>
      <c r="M2" s="169">
        <v>1</v>
      </c>
      <c r="N2" s="19">
        <v>892</v>
      </c>
      <c r="O2" s="143"/>
      <c r="P2" s="28">
        <v>15</v>
      </c>
      <c r="Q2" s="20">
        <v>1</v>
      </c>
      <c r="R2" s="65">
        <v>2</v>
      </c>
      <c r="S2" s="20">
        <v>76</v>
      </c>
      <c r="T2" s="20">
        <v>0</v>
      </c>
      <c r="U2" s="20">
        <v>94</v>
      </c>
      <c r="V2" s="20">
        <v>109</v>
      </c>
      <c r="W2" s="20">
        <v>2360</v>
      </c>
    </row>
    <row r="3" spans="1:23" x14ac:dyDescent="0.25">
      <c r="A3" s="78" t="s">
        <v>7</v>
      </c>
      <c r="B3" s="88">
        <v>35</v>
      </c>
      <c r="C3" s="32"/>
      <c r="D3" s="20"/>
      <c r="E3" s="20">
        <v>199</v>
      </c>
      <c r="F3" s="20">
        <v>148</v>
      </c>
      <c r="G3" s="20">
        <v>39</v>
      </c>
      <c r="H3" s="20">
        <v>4</v>
      </c>
      <c r="I3" s="20">
        <v>2</v>
      </c>
      <c r="J3" s="28">
        <v>0</v>
      </c>
      <c r="K3" s="20">
        <v>427</v>
      </c>
      <c r="L3" s="169">
        <v>36</v>
      </c>
      <c r="M3" s="169">
        <v>1</v>
      </c>
      <c r="N3" s="19">
        <v>894</v>
      </c>
      <c r="O3" s="143"/>
      <c r="P3" s="28">
        <v>15</v>
      </c>
      <c r="Q3" s="20">
        <v>1</v>
      </c>
      <c r="R3" s="65">
        <v>2</v>
      </c>
      <c r="S3" s="20">
        <v>77</v>
      </c>
      <c r="T3" s="20">
        <v>0</v>
      </c>
      <c r="U3" s="20">
        <v>95</v>
      </c>
      <c r="V3" s="20">
        <v>113</v>
      </c>
      <c r="W3" s="20">
        <v>2078</v>
      </c>
    </row>
    <row r="4" spans="1:23" x14ac:dyDescent="0.25">
      <c r="A4" s="78" t="s">
        <v>8</v>
      </c>
      <c r="B4" s="88">
        <v>36</v>
      </c>
      <c r="C4" s="32"/>
      <c r="D4" s="20"/>
      <c r="E4" s="20">
        <v>192</v>
      </c>
      <c r="F4" s="20">
        <v>146</v>
      </c>
      <c r="G4" s="20">
        <v>42</v>
      </c>
      <c r="H4" s="20">
        <v>4</v>
      </c>
      <c r="I4" s="20">
        <v>2</v>
      </c>
      <c r="J4" s="28">
        <v>0</v>
      </c>
      <c r="K4" s="20">
        <v>422</v>
      </c>
      <c r="L4" s="169">
        <v>35</v>
      </c>
      <c r="M4" s="169">
        <v>1</v>
      </c>
      <c r="N4" s="19">
        <v>888</v>
      </c>
      <c r="O4" s="143"/>
      <c r="P4" s="28">
        <v>14</v>
      </c>
      <c r="Q4" s="20">
        <v>1</v>
      </c>
      <c r="R4" s="65">
        <v>2</v>
      </c>
      <c r="S4" s="20">
        <v>78</v>
      </c>
      <c r="T4" s="20">
        <v>0</v>
      </c>
      <c r="U4" s="20">
        <v>95</v>
      </c>
      <c r="V4" s="20">
        <v>113</v>
      </c>
      <c r="W4" s="20">
        <v>2626</v>
      </c>
    </row>
    <row r="5" spans="1:23" x14ac:dyDescent="0.25">
      <c r="A5" s="78" t="s">
        <v>9</v>
      </c>
      <c r="B5" s="88">
        <v>35</v>
      </c>
      <c r="C5" s="32"/>
      <c r="D5" s="20"/>
      <c r="E5" s="20">
        <v>190</v>
      </c>
      <c r="F5" s="20">
        <v>150</v>
      </c>
      <c r="G5" s="20">
        <v>43</v>
      </c>
      <c r="H5" s="20">
        <v>4</v>
      </c>
      <c r="I5" s="20">
        <v>1</v>
      </c>
      <c r="J5" s="28">
        <v>0</v>
      </c>
      <c r="K5" s="20">
        <v>423</v>
      </c>
      <c r="L5" s="169">
        <v>38</v>
      </c>
      <c r="M5" s="169">
        <v>1</v>
      </c>
      <c r="N5" s="19">
        <v>910</v>
      </c>
      <c r="O5" s="143"/>
      <c r="P5" s="28">
        <v>16</v>
      </c>
      <c r="Q5" s="20">
        <v>1</v>
      </c>
      <c r="R5" s="65">
        <v>1</v>
      </c>
      <c r="S5" s="20">
        <v>78</v>
      </c>
      <c r="T5" s="20">
        <v>0</v>
      </c>
      <c r="U5" s="20">
        <v>96</v>
      </c>
      <c r="V5" s="20">
        <v>116</v>
      </c>
      <c r="W5" s="20">
        <v>2194</v>
      </c>
    </row>
    <row r="6" spans="1:23" x14ac:dyDescent="0.25">
      <c r="A6" s="78" t="s">
        <v>10</v>
      </c>
      <c r="B6" s="88">
        <v>33</v>
      </c>
      <c r="C6" s="32"/>
      <c r="D6" s="20"/>
      <c r="E6" s="20">
        <v>192</v>
      </c>
      <c r="F6" s="20">
        <v>145</v>
      </c>
      <c r="G6" s="20">
        <v>43</v>
      </c>
      <c r="H6" s="20">
        <v>4</v>
      </c>
      <c r="I6" s="20">
        <v>1</v>
      </c>
      <c r="J6" s="28">
        <v>0</v>
      </c>
      <c r="K6" s="20">
        <v>418</v>
      </c>
      <c r="L6" s="169">
        <v>36</v>
      </c>
      <c r="M6" s="169">
        <v>1</v>
      </c>
      <c r="N6" s="19">
        <v>892</v>
      </c>
      <c r="O6" s="143"/>
      <c r="P6" s="28">
        <v>17</v>
      </c>
      <c r="Q6" s="20">
        <v>2</v>
      </c>
      <c r="R6" s="65">
        <v>2</v>
      </c>
      <c r="S6" s="20">
        <v>79</v>
      </c>
      <c r="T6" s="20">
        <v>0</v>
      </c>
      <c r="U6" s="20">
        <v>100</v>
      </c>
      <c r="V6" s="20">
        <v>123</v>
      </c>
      <c r="W6" s="20">
        <v>2207</v>
      </c>
    </row>
    <row r="7" spans="1:23" x14ac:dyDescent="0.25">
      <c r="A7" s="78" t="s">
        <v>11</v>
      </c>
      <c r="B7" s="88">
        <v>34</v>
      </c>
      <c r="C7" s="32"/>
      <c r="D7" s="20"/>
      <c r="E7" s="20">
        <v>204</v>
      </c>
      <c r="F7" s="20">
        <v>144</v>
      </c>
      <c r="G7" s="20">
        <v>44</v>
      </c>
      <c r="H7" s="20">
        <v>3</v>
      </c>
      <c r="I7" s="20">
        <v>2</v>
      </c>
      <c r="J7" s="28">
        <v>0</v>
      </c>
      <c r="K7" s="20">
        <v>431</v>
      </c>
      <c r="L7" s="169">
        <v>35</v>
      </c>
      <c r="M7" s="169">
        <v>1</v>
      </c>
      <c r="N7" s="19">
        <v>897</v>
      </c>
      <c r="O7" s="143"/>
      <c r="P7" s="28">
        <v>18</v>
      </c>
      <c r="Q7" s="20">
        <v>2</v>
      </c>
      <c r="R7" s="65">
        <v>3</v>
      </c>
      <c r="S7" s="20">
        <v>84</v>
      </c>
      <c r="T7" s="20">
        <v>0</v>
      </c>
      <c r="U7" s="20">
        <v>107</v>
      </c>
      <c r="V7" s="20">
        <v>130</v>
      </c>
      <c r="W7" s="20">
        <v>2648</v>
      </c>
    </row>
    <row r="8" spans="1:23" x14ac:dyDescent="0.25">
      <c r="A8" s="78" t="s">
        <v>12</v>
      </c>
      <c r="B8" s="88">
        <v>34</v>
      </c>
      <c r="C8" s="32"/>
      <c r="D8" s="20"/>
      <c r="E8" s="20">
        <v>213</v>
      </c>
      <c r="F8" s="20">
        <v>146</v>
      </c>
      <c r="G8" s="20">
        <v>42</v>
      </c>
      <c r="H8" s="20">
        <v>4</v>
      </c>
      <c r="I8" s="20">
        <v>2</v>
      </c>
      <c r="J8" s="28">
        <v>0</v>
      </c>
      <c r="K8" s="20">
        <v>441</v>
      </c>
      <c r="L8" s="169">
        <v>34</v>
      </c>
      <c r="M8" s="169">
        <v>1</v>
      </c>
      <c r="N8" s="19">
        <v>903</v>
      </c>
      <c r="O8" s="143"/>
      <c r="P8" s="28">
        <v>18</v>
      </c>
      <c r="Q8" s="20">
        <v>2</v>
      </c>
      <c r="R8" s="65">
        <v>0</v>
      </c>
      <c r="S8" s="20">
        <v>88</v>
      </c>
      <c r="T8" s="20">
        <v>0</v>
      </c>
      <c r="U8" s="20">
        <v>108</v>
      </c>
      <c r="V8" s="20">
        <v>131</v>
      </c>
      <c r="W8" s="20">
        <v>2653</v>
      </c>
    </row>
    <row r="9" spans="1:23" x14ac:dyDescent="0.25">
      <c r="A9" s="78" t="s">
        <v>13</v>
      </c>
      <c r="B9" s="88">
        <v>29</v>
      </c>
      <c r="C9" s="32"/>
      <c r="D9" s="20"/>
      <c r="E9" s="20">
        <v>221</v>
      </c>
      <c r="F9" s="20">
        <v>143</v>
      </c>
      <c r="G9" s="20">
        <v>41</v>
      </c>
      <c r="H9" s="20">
        <v>5</v>
      </c>
      <c r="I9" s="20">
        <v>2</v>
      </c>
      <c r="J9" s="28">
        <v>0</v>
      </c>
      <c r="K9" s="20">
        <v>441</v>
      </c>
      <c r="L9" s="169">
        <v>37</v>
      </c>
      <c r="M9" s="169">
        <v>1</v>
      </c>
      <c r="N9" s="19">
        <v>892</v>
      </c>
      <c r="O9" s="143"/>
      <c r="P9" s="28">
        <v>18</v>
      </c>
      <c r="Q9" s="20">
        <v>1</v>
      </c>
      <c r="R9" s="65">
        <v>0</v>
      </c>
      <c r="S9" s="20">
        <v>90</v>
      </c>
      <c r="T9" s="20">
        <v>0</v>
      </c>
      <c r="U9" s="20">
        <v>109</v>
      </c>
      <c r="V9" s="20">
        <v>132</v>
      </c>
      <c r="W9" s="20">
        <v>2808</v>
      </c>
    </row>
    <row r="10" spans="1:23" x14ac:dyDescent="0.25">
      <c r="A10" s="78" t="s">
        <v>14</v>
      </c>
      <c r="B10" s="88">
        <v>27</v>
      </c>
      <c r="C10" s="32"/>
      <c r="D10" s="20"/>
      <c r="E10" s="20">
        <v>221</v>
      </c>
      <c r="F10" s="20">
        <v>148</v>
      </c>
      <c r="G10" s="20">
        <v>39</v>
      </c>
      <c r="H10" s="20">
        <v>4</v>
      </c>
      <c r="I10" s="20">
        <v>2</v>
      </c>
      <c r="J10" s="28">
        <v>0</v>
      </c>
      <c r="K10" s="20">
        <v>441</v>
      </c>
      <c r="L10" s="169">
        <v>38</v>
      </c>
      <c r="M10" s="169">
        <v>1</v>
      </c>
      <c r="N10" s="19">
        <v>903</v>
      </c>
      <c r="O10" s="143"/>
      <c r="P10" s="28">
        <v>21</v>
      </c>
      <c r="Q10" s="20">
        <v>1</v>
      </c>
      <c r="R10" s="65">
        <v>0</v>
      </c>
      <c r="S10" s="20">
        <v>90</v>
      </c>
      <c r="T10" s="20">
        <v>0</v>
      </c>
      <c r="U10" s="20">
        <v>112</v>
      </c>
      <c r="V10" s="20">
        <v>132</v>
      </c>
      <c r="W10" s="20">
        <v>2470</v>
      </c>
    </row>
    <row r="11" spans="1:23" x14ac:dyDescent="0.25">
      <c r="A11" s="78" t="s">
        <v>15</v>
      </c>
      <c r="B11" s="88">
        <v>27</v>
      </c>
      <c r="C11" s="32"/>
      <c r="D11" s="20"/>
      <c r="E11" s="20">
        <v>223</v>
      </c>
      <c r="F11" s="20">
        <v>155</v>
      </c>
      <c r="G11" s="20">
        <v>40</v>
      </c>
      <c r="H11" s="20">
        <v>4</v>
      </c>
      <c r="I11" s="20">
        <v>1</v>
      </c>
      <c r="J11" s="28">
        <v>0</v>
      </c>
      <c r="K11" s="20">
        <v>450</v>
      </c>
      <c r="L11" s="169">
        <v>41</v>
      </c>
      <c r="M11" s="169">
        <v>1</v>
      </c>
      <c r="N11" s="19">
        <v>926</v>
      </c>
      <c r="O11" s="143"/>
      <c r="P11" s="28">
        <v>20</v>
      </c>
      <c r="Q11" s="20">
        <v>1</v>
      </c>
      <c r="R11" s="65">
        <v>0</v>
      </c>
      <c r="S11" s="20">
        <v>91</v>
      </c>
      <c r="T11" s="20">
        <v>0</v>
      </c>
      <c r="U11" s="20">
        <v>112</v>
      </c>
      <c r="V11" s="20">
        <v>133</v>
      </c>
      <c r="W11" s="20">
        <v>2505</v>
      </c>
    </row>
    <row r="12" spans="1:23" x14ac:dyDescent="0.25">
      <c r="A12" s="78" t="s">
        <v>16</v>
      </c>
      <c r="B12" s="88">
        <v>29</v>
      </c>
      <c r="C12" s="32"/>
      <c r="D12" s="20"/>
      <c r="E12" s="20">
        <v>228</v>
      </c>
      <c r="F12" s="20">
        <v>155</v>
      </c>
      <c r="G12" s="20">
        <v>39</v>
      </c>
      <c r="H12" s="20">
        <v>3</v>
      </c>
      <c r="I12" s="20">
        <v>1</v>
      </c>
      <c r="J12" s="28">
        <v>0</v>
      </c>
      <c r="K12" s="20">
        <v>455</v>
      </c>
      <c r="L12" s="169">
        <v>41</v>
      </c>
      <c r="M12" s="169">
        <v>2</v>
      </c>
      <c r="N12" s="19">
        <v>930</v>
      </c>
      <c r="O12" s="143"/>
      <c r="P12" s="28">
        <v>16</v>
      </c>
      <c r="Q12" s="20">
        <v>1</v>
      </c>
      <c r="R12" s="65">
        <v>0</v>
      </c>
      <c r="S12" s="20">
        <v>92</v>
      </c>
      <c r="T12" s="20">
        <v>0</v>
      </c>
      <c r="U12" s="20">
        <v>109</v>
      </c>
      <c r="V12" s="20">
        <v>124</v>
      </c>
      <c r="W12" s="20">
        <v>2644</v>
      </c>
    </row>
    <row r="13" spans="1:23" x14ac:dyDescent="0.25">
      <c r="A13" s="79" t="s">
        <v>17</v>
      </c>
      <c r="B13" s="96">
        <v>30</v>
      </c>
      <c r="C13" s="33"/>
      <c r="D13" s="22"/>
      <c r="E13" s="22">
        <v>226</v>
      </c>
      <c r="F13" s="22">
        <v>152</v>
      </c>
      <c r="G13" s="22">
        <v>39</v>
      </c>
      <c r="H13" s="22">
        <v>3</v>
      </c>
      <c r="I13" s="22">
        <v>1</v>
      </c>
      <c r="J13" s="29">
        <v>0</v>
      </c>
      <c r="K13" s="22">
        <v>451</v>
      </c>
      <c r="L13" s="171">
        <v>39</v>
      </c>
      <c r="M13" s="171">
        <v>2</v>
      </c>
      <c r="N13" s="21">
        <v>922</v>
      </c>
      <c r="O13" s="143"/>
      <c r="P13" s="29">
        <v>11</v>
      </c>
      <c r="Q13" s="22">
        <v>1</v>
      </c>
      <c r="R13" s="66">
        <v>0</v>
      </c>
      <c r="S13" s="22">
        <v>93</v>
      </c>
      <c r="T13" s="22">
        <v>0</v>
      </c>
      <c r="U13" s="22">
        <v>105</v>
      </c>
      <c r="V13" s="22">
        <v>116</v>
      </c>
      <c r="W13" s="22">
        <v>2589</v>
      </c>
    </row>
    <row r="14" spans="1:23" ht="13.8" thickBot="1" x14ac:dyDescent="0.3">
      <c r="A14" s="217" t="s">
        <v>93</v>
      </c>
      <c r="B14" s="219">
        <v>32.083333333333336</v>
      </c>
      <c r="C14" s="142"/>
      <c r="D14" s="142"/>
      <c r="E14" s="142">
        <v>209.5</v>
      </c>
      <c r="F14" s="142">
        <v>148.41666666666666</v>
      </c>
      <c r="G14" s="142">
        <v>40.833333333333336</v>
      </c>
      <c r="H14" s="142">
        <v>3.8333333333333335</v>
      </c>
      <c r="I14" s="142">
        <v>1.5833333333333333</v>
      </c>
      <c r="J14" s="142">
        <v>0</v>
      </c>
      <c r="K14" s="142">
        <v>436.25</v>
      </c>
      <c r="L14" s="220">
        <v>37.25</v>
      </c>
      <c r="M14" s="220">
        <v>1.1666666666666667</v>
      </c>
      <c r="N14" s="143">
        <v>904.08333333333337</v>
      </c>
      <c r="O14" s="143"/>
      <c r="P14" s="142">
        <v>16.583333333333332</v>
      </c>
      <c r="Q14" s="142">
        <v>1.25</v>
      </c>
      <c r="R14" s="142">
        <v>1</v>
      </c>
      <c r="S14" s="142">
        <v>84.666666666666671</v>
      </c>
      <c r="T14" s="142">
        <v>0</v>
      </c>
      <c r="U14" s="142">
        <v>103.5</v>
      </c>
      <c r="V14" s="142">
        <v>122.66666666666667</v>
      </c>
      <c r="W14" s="142">
        <v>2481.8333333333335</v>
      </c>
    </row>
    <row r="15" spans="1:23" ht="14.4" thickTop="1" thickBot="1" x14ac:dyDescent="0.3">
      <c r="A15" s="111" t="s">
        <v>92</v>
      </c>
      <c r="B15" s="112">
        <v>24.833333333333332</v>
      </c>
      <c r="C15" s="102"/>
      <c r="D15" s="102"/>
      <c r="E15" s="102">
        <v>221.25</v>
      </c>
      <c r="F15" s="102">
        <v>170.91666666666666</v>
      </c>
      <c r="G15" s="102">
        <v>39.083333333333336</v>
      </c>
      <c r="H15" s="102">
        <v>9.75</v>
      </c>
      <c r="I15" s="102">
        <v>2.25</v>
      </c>
      <c r="J15" s="102">
        <v>0.33333333333333331</v>
      </c>
      <c r="K15" s="102">
        <v>468.41666666666669</v>
      </c>
      <c r="L15" s="137">
        <v>39.083333333333336</v>
      </c>
      <c r="M15" s="137">
        <v>1</v>
      </c>
      <c r="N15" s="113">
        <v>960.83333333333337</v>
      </c>
      <c r="O15" s="113"/>
      <c r="P15" s="102">
        <v>20.416666666666668</v>
      </c>
      <c r="Q15" s="102">
        <v>0.25</v>
      </c>
      <c r="R15" s="102">
        <v>1.75</v>
      </c>
      <c r="S15" s="102">
        <v>66.083333333333329</v>
      </c>
      <c r="T15" s="102">
        <v>0</v>
      </c>
      <c r="U15" s="102">
        <v>88.5</v>
      </c>
      <c r="V15" s="102">
        <v>106.25</v>
      </c>
      <c r="W15" s="102">
        <v>2190.75</v>
      </c>
    </row>
    <row r="16" spans="1:23" ht="14.4" thickTop="1" thickBot="1" x14ac:dyDescent="0.3">
      <c r="A16" s="111" t="s">
        <v>89</v>
      </c>
      <c r="B16" s="112">
        <v>29.75</v>
      </c>
      <c r="C16" s="102"/>
      <c r="D16" s="102"/>
      <c r="E16" s="102">
        <v>244.91666666666666</v>
      </c>
      <c r="F16" s="102">
        <v>200.16666666666666</v>
      </c>
      <c r="G16" s="102">
        <v>44.166666666666664</v>
      </c>
      <c r="H16" s="102">
        <v>7.416666666666667</v>
      </c>
      <c r="I16" s="102">
        <v>4</v>
      </c>
      <c r="J16" s="102">
        <v>1.6666666666666667</v>
      </c>
      <c r="K16" s="102">
        <v>532.08333333333337</v>
      </c>
      <c r="L16" s="137">
        <v>43.583333333333336</v>
      </c>
      <c r="M16" s="137">
        <v>1.0833333333333333</v>
      </c>
      <c r="N16" s="113">
        <v>1111.6666666666667</v>
      </c>
      <c r="O16" s="113"/>
      <c r="P16" s="102">
        <v>25.333333333333332</v>
      </c>
      <c r="Q16" s="102">
        <v>0</v>
      </c>
      <c r="R16" s="102">
        <v>1.5</v>
      </c>
      <c r="S16" s="102">
        <v>51</v>
      </c>
      <c r="T16" s="102">
        <v>0.16666666666666666</v>
      </c>
      <c r="U16" s="102">
        <v>78.25</v>
      </c>
      <c r="V16" s="102">
        <v>96.833333333333329</v>
      </c>
      <c r="W16" s="102">
        <v>3725.4166666666665</v>
      </c>
    </row>
    <row r="17" spans="1:24" ht="14.4" hidden="1" thickTop="1" thickBot="1" x14ac:dyDescent="0.3">
      <c r="A17" s="201" t="s">
        <v>88</v>
      </c>
      <c r="B17" s="202">
        <v>25.666666666666668</v>
      </c>
      <c r="C17" s="204"/>
      <c r="D17" s="204"/>
      <c r="E17" s="204">
        <v>208.33333333333334</v>
      </c>
      <c r="F17" s="204">
        <v>193.58333333333334</v>
      </c>
      <c r="G17" s="204">
        <v>52.25</v>
      </c>
      <c r="H17" s="204">
        <v>4.666666666666667</v>
      </c>
      <c r="I17" s="204">
        <v>3.9166666666666665</v>
      </c>
      <c r="J17" s="204">
        <v>0.66666666666666663</v>
      </c>
      <c r="K17" s="204">
        <v>489.08333333333331</v>
      </c>
      <c r="L17" s="205">
        <v>42.833333333333336</v>
      </c>
      <c r="M17" s="205">
        <v>4.416666666666667</v>
      </c>
      <c r="N17" s="203">
        <v>1107.1666666666667</v>
      </c>
      <c r="O17" s="143"/>
      <c r="P17" s="204">
        <v>18.166666666666668</v>
      </c>
      <c r="Q17" s="204">
        <v>1.1666666666666667</v>
      </c>
      <c r="R17" s="204">
        <v>2.3333333333333335</v>
      </c>
      <c r="S17" s="204">
        <v>39.833333333333336</v>
      </c>
      <c r="T17" s="204">
        <v>0.5</v>
      </c>
      <c r="U17" s="204">
        <v>62</v>
      </c>
      <c r="V17" s="204">
        <v>79.416666666666671</v>
      </c>
      <c r="W17" s="196">
        <v>3351.5</v>
      </c>
    </row>
    <row r="18" spans="1:24" ht="14.4" hidden="1" thickTop="1" thickBot="1" x14ac:dyDescent="0.3">
      <c r="A18" s="206" t="s">
        <v>61</v>
      </c>
      <c r="B18" s="202">
        <v>21.083333333333332</v>
      </c>
      <c r="C18" s="204"/>
      <c r="D18" s="204"/>
      <c r="E18" s="204">
        <v>180.16666666666666</v>
      </c>
      <c r="F18" s="204">
        <v>199.41666666666666</v>
      </c>
      <c r="G18" s="204">
        <v>55.833333333333336</v>
      </c>
      <c r="H18" s="204">
        <v>5.5</v>
      </c>
      <c r="I18" s="204">
        <v>2.8333333333333335</v>
      </c>
      <c r="J18" s="204"/>
      <c r="K18" s="204">
        <v>464.83333333333331</v>
      </c>
      <c r="L18" s="205">
        <v>40</v>
      </c>
      <c r="M18" s="205">
        <v>7.166666666666667</v>
      </c>
      <c r="N18" s="203">
        <v>1187.3333333333333</v>
      </c>
      <c r="O18" s="143"/>
      <c r="P18" s="204"/>
      <c r="Q18" s="204">
        <v>0.83333333333333337</v>
      </c>
      <c r="R18" s="204"/>
      <c r="S18" s="204">
        <v>23</v>
      </c>
      <c r="T18" s="204"/>
      <c r="U18" s="204"/>
      <c r="V18" s="204"/>
      <c r="W18" s="100">
        <v>3112.6666666666665</v>
      </c>
    </row>
    <row r="19" spans="1:24" ht="14.4" hidden="1" thickTop="1" thickBot="1" x14ac:dyDescent="0.3">
      <c r="A19" s="154" t="s">
        <v>60</v>
      </c>
      <c r="B19" s="112">
        <v>7.583333333333333</v>
      </c>
      <c r="C19" s="102"/>
      <c r="D19" s="102"/>
      <c r="E19" s="102">
        <v>127.16666666666667</v>
      </c>
      <c r="F19" s="102">
        <v>180.16666666666666</v>
      </c>
      <c r="G19" s="102">
        <v>49.583333333333336</v>
      </c>
      <c r="H19" s="102">
        <v>3.4166666666666665</v>
      </c>
      <c r="I19" s="102">
        <v>1.1666666666666667</v>
      </c>
      <c r="J19" s="102"/>
      <c r="K19" s="102">
        <v>369.08333333333331</v>
      </c>
      <c r="L19" s="137">
        <v>21.333333333333332</v>
      </c>
      <c r="M19" s="137">
        <v>2.1666666666666665</v>
      </c>
      <c r="N19" s="113">
        <v>1001.75</v>
      </c>
      <c r="O19" s="143"/>
      <c r="P19" s="102"/>
      <c r="Q19" s="102">
        <v>0</v>
      </c>
      <c r="R19" s="102"/>
      <c r="S19" s="102">
        <v>7.083333333333333</v>
      </c>
      <c r="T19" s="102"/>
      <c r="U19" s="102"/>
      <c r="V19" s="102"/>
      <c r="W19" s="100">
        <v>1688.9166666666667</v>
      </c>
    </row>
    <row r="20" spans="1:24" ht="14.4" hidden="1" thickTop="1" thickBot="1" x14ac:dyDescent="0.3">
      <c r="A20" s="68" t="s">
        <v>59</v>
      </c>
      <c r="B20" s="112"/>
      <c r="C20" s="102"/>
      <c r="D20" s="102"/>
      <c r="E20" s="102"/>
      <c r="F20" s="102"/>
      <c r="G20" s="102"/>
      <c r="H20" s="102"/>
      <c r="I20" s="102"/>
      <c r="J20" s="102"/>
      <c r="K20" s="102"/>
      <c r="L20" s="137"/>
      <c r="M20" s="137"/>
      <c r="N20" s="113"/>
      <c r="O20" s="143"/>
      <c r="P20" s="102"/>
      <c r="Q20" s="102"/>
      <c r="R20" s="102"/>
      <c r="S20" s="102"/>
      <c r="T20" s="102"/>
      <c r="U20" s="102"/>
      <c r="V20" s="102"/>
      <c r="W20" s="100"/>
    </row>
    <row r="21" spans="1:24" ht="14.4" hidden="1" thickTop="1" thickBot="1" x14ac:dyDescent="0.3">
      <c r="A21" s="13" t="s">
        <v>52</v>
      </c>
      <c r="B21" s="91"/>
      <c r="C21" s="74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6"/>
      <c r="O21" s="145"/>
      <c r="P21" s="47"/>
      <c r="Q21" s="47"/>
      <c r="R21" s="47"/>
      <c r="S21" s="47"/>
      <c r="T21" s="47"/>
      <c r="U21" s="47"/>
      <c r="V21" s="47"/>
      <c r="W21" s="47"/>
    </row>
    <row r="22" spans="1:24" ht="14.4" hidden="1" thickTop="1" thickBot="1" x14ac:dyDescent="0.3">
      <c r="A22" s="13" t="s">
        <v>50</v>
      </c>
      <c r="B22" s="91"/>
      <c r="C22" s="74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6"/>
      <c r="O22" s="145"/>
      <c r="P22" s="47"/>
      <c r="Q22" s="47"/>
      <c r="R22" s="47"/>
      <c r="S22" s="47"/>
      <c r="T22" s="47"/>
      <c r="U22" s="47"/>
      <c r="V22" s="47"/>
      <c r="W22" s="47"/>
    </row>
    <row r="23" spans="1:24" ht="14.4" hidden="1" thickTop="1" thickBot="1" x14ac:dyDescent="0.3">
      <c r="A23" s="13" t="s">
        <v>47</v>
      </c>
      <c r="B23" s="91"/>
      <c r="C23" s="74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6"/>
      <c r="O23" s="145"/>
      <c r="P23" s="47"/>
      <c r="Q23" s="47"/>
      <c r="R23" s="47"/>
      <c r="S23" s="47"/>
      <c r="T23" s="47"/>
      <c r="U23" s="47"/>
      <c r="V23" s="47"/>
      <c r="W23" s="49"/>
    </row>
    <row r="24" spans="1:24" ht="14.4" hidden="1" thickTop="1" thickBot="1" x14ac:dyDescent="0.3">
      <c r="A24" s="54" t="s">
        <v>45</v>
      </c>
      <c r="B24" s="92"/>
      <c r="C24" s="61"/>
      <c r="D24" s="55"/>
      <c r="E24" s="55"/>
      <c r="F24" s="55"/>
      <c r="G24" s="55"/>
      <c r="H24" s="55"/>
      <c r="I24" s="55"/>
      <c r="J24" s="56"/>
      <c r="K24" s="56"/>
      <c r="L24" s="57"/>
      <c r="M24" s="61"/>
      <c r="N24" s="103"/>
      <c r="O24" s="146"/>
      <c r="P24" s="61"/>
      <c r="Q24" s="59"/>
      <c r="R24" s="59"/>
      <c r="S24" s="61"/>
      <c r="T24" s="61"/>
      <c r="U24" s="61"/>
      <c r="V24" s="61"/>
      <c r="W24" s="63"/>
    </row>
    <row r="25" spans="1:24" ht="14.4" hidden="1" thickTop="1" thickBot="1" x14ac:dyDescent="0.3">
      <c r="A25" s="13" t="s">
        <v>44</v>
      </c>
      <c r="B25" s="91"/>
      <c r="C25" s="34"/>
      <c r="D25" s="23"/>
      <c r="E25" s="23"/>
      <c r="F25" s="23"/>
      <c r="G25" s="23"/>
      <c r="H25" s="23"/>
      <c r="I25" s="23"/>
      <c r="J25" s="30"/>
      <c r="K25" s="30"/>
      <c r="L25" s="36"/>
      <c r="M25" s="34"/>
      <c r="N25" s="104"/>
      <c r="O25" s="146"/>
      <c r="P25" s="34"/>
      <c r="Q25" s="52"/>
      <c r="R25" s="52"/>
      <c r="S25" s="34"/>
      <c r="T25" s="34"/>
      <c r="U25" s="34"/>
      <c r="V25" s="34"/>
      <c r="W25" s="63"/>
    </row>
    <row r="26" spans="1:24" ht="14.4" hidden="1" thickTop="1" thickBot="1" x14ac:dyDescent="0.3">
      <c r="A26" s="13" t="s">
        <v>43</v>
      </c>
      <c r="B26" s="91"/>
      <c r="C26" s="34"/>
      <c r="D26" s="23"/>
      <c r="E26" s="23"/>
      <c r="F26" s="23"/>
      <c r="G26" s="23"/>
      <c r="H26" s="23"/>
      <c r="I26" s="23"/>
      <c r="J26" s="30"/>
      <c r="K26" s="30"/>
      <c r="L26" s="36"/>
      <c r="M26" s="34"/>
      <c r="N26" s="105"/>
      <c r="O26" s="146"/>
      <c r="P26" s="34"/>
      <c r="Q26" s="52"/>
      <c r="R26" s="52"/>
      <c r="S26" s="34"/>
      <c r="T26" s="126"/>
      <c r="U26" s="126"/>
      <c r="V26" s="126"/>
      <c r="W26" s="2"/>
    </row>
    <row r="27" spans="1:24" ht="14.4" hidden="1" thickTop="1" thickBot="1" x14ac:dyDescent="0.3">
      <c r="A27" s="13" t="s">
        <v>42</v>
      </c>
      <c r="B27" s="91"/>
      <c r="C27" s="34"/>
      <c r="D27" s="23"/>
      <c r="E27" s="23"/>
      <c r="F27" s="23"/>
      <c r="G27" s="23"/>
      <c r="H27" s="23"/>
      <c r="I27" s="23"/>
      <c r="J27" s="30"/>
      <c r="K27" s="30"/>
      <c r="L27" s="36"/>
      <c r="M27" s="34"/>
      <c r="N27" s="105"/>
      <c r="O27" s="146"/>
      <c r="P27" s="34"/>
      <c r="Q27" s="52"/>
      <c r="R27" s="52"/>
      <c r="S27" s="34"/>
      <c r="T27" s="126"/>
      <c r="U27" s="126"/>
      <c r="V27" s="126"/>
      <c r="W27" s="2"/>
    </row>
    <row r="28" spans="1:24" ht="14.4" hidden="1" thickTop="1" thickBot="1" x14ac:dyDescent="0.3">
      <c r="A28" s="13" t="s">
        <v>27</v>
      </c>
      <c r="B28" s="91"/>
      <c r="C28" s="34"/>
      <c r="D28" s="23"/>
      <c r="E28" s="23"/>
      <c r="F28" s="23"/>
      <c r="G28" s="23"/>
      <c r="H28" s="23"/>
      <c r="I28" s="23"/>
      <c r="J28" s="30"/>
      <c r="K28" s="30"/>
      <c r="L28" s="36"/>
      <c r="M28" s="34"/>
      <c r="N28" s="105"/>
      <c r="O28" s="146"/>
      <c r="P28" s="34"/>
      <c r="Q28" s="52"/>
      <c r="R28" s="52"/>
      <c r="S28" s="34"/>
      <c r="T28" s="126"/>
      <c r="U28" s="126"/>
      <c r="V28" s="126"/>
      <c r="W28" s="2"/>
    </row>
    <row r="29" spans="1:24" s="9" customFormat="1" ht="14.4" hidden="1" thickTop="1" thickBot="1" x14ac:dyDescent="0.3">
      <c r="A29" s="11" t="s">
        <v>26</v>
      </c>
      <c r="B29" s="93"/>
      <c r="C29" s="35"/>
      <c r="D29" s="25"/>
      <c r="E29" s="25"/>
      <c r="F29" s="25"/>
      <c r="G29" s="25"/>
      <c r="H29" s="25"/>
      <c r="I29" s="25"/>
      <c r="J29" s="31"/>
      <c r="K29" s="31"/>
      <c r="L29" s="37"/>
      <c r="M29" s="35"/>
      <c r="N29" s="72"/>
      <c r="O29" s="147"/>
      <c r="P29" s="35"/>
      <c r="Q29" s="53"/>
      <c r="R29" s="53"/>
      <c r="S29" s="35"/>
      <c r="T29" s="8"/>
      <c r="U29" s="8"/>
      <c r="V29" s="8"/>
      <c r="W29" s="8"/>
      <c r="X29" s="8"/>
    </row>
    <row r="30" spans="1:24" s="9" customFormat="1" ht="14.4" hidden="1" thickTop="1" thickBot="1" x14ac:dyDescent="0.3">
      <c r="A30" s="11" t="s">
        <v>25</v>
      </c>
      <c r="B30" s="93"/>
      <c r="C30" s="35"/>
      <c r="D30" s="25"/>
      <c r="E30" s="25"/>
      <c r="F30" s="25"/>
      <c r="G30" s="25"/>
      <c r="H30" s="25"/>
      <c r="I30" s="25"/>
      <c r="J30" s="31"/>
      <c r="K30" s="31"/>
      <c r="L30" s="37"/>
      <c r="M30" s="35"/>
      <c r="N30" s="72"/>
      <c r="O30" s="147"/>
      <c r="P30" s="35"/>
      <c r="Q30" s="53"/>
      <c r="R30" s="53"/>
      <c r="S30" s="35"/>
      <c r="T30" s="8"/>
      <c r="U30" s="8"/>
      <c r="V30" s="8"/>
      <c r="W30" s="8"/>
      <c r="X30" s="8"/>
    </row>
    <row r="31" spans="1:24" ht="13.8" thickTop="1" x14ac:dyDescent="0.25">
      <c r="A31" s="3"/>
      <c r="B31" s="89"/>
      <c r="H31" s="6"/>
      <c r="N31" s="15"/>
      <c r="O31" s="148"/>
      <c r="S31" s="2"/>
      <c r="T31" s="2"/>
      <c r="U31" s="2"/>
      <c r="V31" s="2"/>
      <c r="W31" s="2"/>
    </row>
    <row r="32" spans="1:24" s="5" customFormat="1" ht="39.6" x14ac:dyDescent="0.25">
      <c r="A32" s="77">
        <v>2022</v>
      </c>
      <c r="B32" s="87" t="s">
        <v>53</v>
      </c>
      <c r="C32" s="41" t="s">
        <v>20</v>
      </c>
      <c r="D32" s="17" t="s">
        <v>0</v>
      </c>
      <c r="E32" s="17" t="s">
        <v>1</v>
      </c>
      <c r="F32" s="17" t="s">
        <v>56</v>
      </c>
      <c r="G32" s="17" t="s">
        <v>57</v>
      </c>
      <c r="H32" s="17" t="s">
        <v>21</v>
      </c>
      <c r="I32" s="17" t="s">
        <v>58</v>
      </c>
      <c r="J32" s="40" t="s">
        <v>65</v>
      </c>
      <c r="K32" s="17" t="s">
        <v>66</v>
      </c>
      <c r="L32" s="131" t="s">
        <v>72</v>
      </c>
      <c r="M32" s="131" t="s">
        <v>51</v>
      </c>
      <c r="N32" s="17" t="s">
        <v>5</v>
      </c>
      <c r="O32" s="125"/>
      <c r="P32" s="40" t="s">
        <v>68</v>
      </c>
      <c r="Q32" s="17" t="s">
        <v>49</v>
      </c>
      <c r="R32" s="40" t="s">
        <v>62</v>
      </c>
      <c r="S32" s="17" t="s">
        <v>91</v>
      </c>
      <c r="T32" s="17" t="s">
        <v>69</v>
      </c>
      <c r="U32" s="17" t="s">
        <v>71</v>
      </c>
      <c r="V32" s="17" t="s">
        <v>64</v>
      </c>
      <c r="W32" s="17" t="s">
        <v>48</v>
      </c>
    </row>
    <row r="33" spans="1:26" x14ac:dyDescent="0.25">
      <c r="A33" s="78" t="s">
        <v>6</v>
      </c>
      <c r="B33" s="88">
        <v>31</v>
      </c>
      <c r="C33" s="32"/>
      <c r="D33" s="20"/>
      <c r="E33" s="20">
        <v>240</v>
      </c>
      <c r="F33" s="20">
        <v>154</v>
      </c>
      <c r="G33" s="20">
        <v>42</v>
      </c>
      <c r="H33" s="20">
        <v>2</v>
      </c>
      <c r="I33" s="20">
        <v>1</v>
      </c>
      <c r="J33" s="28">
        <v>0</v>
      </c>
      <c r="K33" s="20">
        <f t="shared" ref="K33:K37" si="0">SUM(B33:J33)</f>
        <v>470</v>
      </c>
      <c r="L33" s="169">
        <v>42</v>
      </c>
      <c r="M33" s="169">
        <v>2</v>
      </c>
      <c r="N33" s="19">
        <v>948</v>
      </c>
      <c r="O33" s="143"/>
      <c r="P33" s="28">
        <v>11</v>
      </c>
      <c r="Q33" s="20">
        <v>1</v>
      </c>
      <c r="R33" s="65">
        <v>0</v>
      </c>
      <c r="S33" s="20">
        <v>92</v>
      </c>
      <c r="T33" s="20">
        <v>0</v>
      </c>
      <c r="U33" s="20">
        <f>SUM(P33:T33)</f>
        <v>104</v>
      </c>
      <c r="V33" s="20">
        <v>115</v>
      </c>
      <c r="W33" s="20">
        <v>3067</v>
      </c>
    </row>
    <row r="34" spans="1:26" x14ac:dyDescent="0.25">
      <c r="A34" s="78" t="s">
        <v>7</v>
      </c>
      <c r="B34" s="88">
        <v>33</v>
      </c>
      <c r="C34" s="32"/>
      <c r="D34" s="20"/>
      <c r="E34" s="20">
        <v>242</v>
      </c>
      <c r="F34" s="20">
        <v>157</v>
      </c>
      <c r="G34" s="20">
        <v>41</v>
      </c>
      <c r="H34" s="20">
        <v>2</v>
      </c>
      <c r="I34" s="20">
        <v>1</v>
      </c>
      <c r="J34" s="28">
        <v>0</v>
      </c>
      <c r="K34" s="20">
        <f t="shared" si="0"/>
        <v>476</v>
      </c>
      <c r="L34" s="169">
        <v>40</v>
      </c>
      <c r="M34" s="169">
        <v>2</v>
      </c>
      <c r="N34" s="19">
        <v>952</v>
      </c>
      <c r="O34" s="143"/>
      <c r="P34" s="28">
        <v>11</v>
      </c>
      <c r="Q34" s="20">
        <v>1</v>
      </c>
      <c r="R34" s="65">
        <v>0</v>
      </c>
      <c r="S34" s="20">
        <v>93</v>
      </c>
      <c r="T34" s="20">
        <v>0</v>
      </c>
      <c r="U34" s="20">
        <f>SUM(P34:T34)</f>
        <v>105</v>
      </c>
      <c r="V34" s="20">
        <v>117</v>
      </c>
      <c r="W34" s="20">
        <v>2687</v>
      </c>
    </row>
    <row r="35" spans="1:26" x14ac:dyDescent="0.25">
      <c r="A35" s="78" t="s">
        <v>8</v>
      </c>
      <c r="B35" s="88">
        <v>32</v>
      </c>
      <c r="C35" s="32"/>
      <c r="D35" s="20"/>
      <c r="E35" s="20">
        <v>249</v>
      </c>
      <c r="F35" s="20">
        <v>152</v>
      </c>
      <c r="G35" s="20">
        <v>39</v>
      </c>
      <c r="H35" s="20">
        <v>3</v>
      </c>
      <c r="I35" s="20">
        <v>1</v>
      </c>
      <c r="J35" s="28">
        <v>0</v>
      </c>
      <c r="K35" s="20">
        <f t="shared" si="0"/>
        <v>476</v>
      </c>
      <c r="L35" s="169">
        <v>41</v>
      </c>
      <c r="M35" s="169">
        <v>2</v>
      </c>
      <c r="N35" s="19">
        <v>938</v>
      </c>
      <c r="O35" s="143"/>
      <c r="P35" s="28">
        <v>12</v>
      </c>
      <c r="Q35" s="20">
        <v>1</v>
      </c>
      <c r="R35" s="65">
        <v>1</v>
      </c>
      <c r="S35" s="20">
        <v>94</v>
      </c>
      <c r="T35" s="20">
        <v>0</v>
      </c>
      <c r="U35" s="20">
        <f>SUM(P35:T35)</f>
        <v>108</v>
      </c>
      <c r="V35" s="20">
        <v>124</v>
      </c>
      <c r="W35" s="20">
        <v>3251</v>
      </c>
    </row>
    <row r="36" spans="1:26" x14ac:dyDescent="0.25">
      <c r="A36" s="78" t="s">
        <v>9</v>
      </c>
      <c r="B36" s="88">
        <v>30</v>
      </c>
      <c r="C36" s="32"/>
      <c r="D36" s="20"/>
      <c r="E36" s="20">
        <v>238</v>
      </c>
      <c r="F36" s="20">
        <v>155</v>
      </c>
      <c r="G36" s="20">
        <v>37</v>
      </c>
      <c r="H36" s="20">
        <v>3</v>
      </c>
      <c r="I36" s="20">
        <v>1</v>
      </c>
      <c r="J36" s="28">
        <v>0</v>
      </c>
      <c r="K36" s="20">
        <f t="shared" si="0"/>
        <v>464</v>
      </c>
      <c r="L36" s="169">
        <v>40</v>
      </c>
      <c r="M36" s="169">
        <v>2</v>
      </c>
      <c r="N36" s="19">
        <v>934</v>
      </c>
      <c r="O36" s="143"/>
      <c r="P36" s="28">
        <v>12</v>
      </c>
      <c r="Q36" s="20">
        <v>1</v>
      </c>
      <c r="R36" s="65">
        <v>1</v>
      </c>
      <c r="S36" s="20">
        <v>96</v>
      </c>
      <c r="T36" s="20">
        <v>0</v>
      </c>
      <c r="U36" s="20">
        <f>SUM(P36:T36)</f>
        <v>110</v>
      </c>
      <c r="V36" s="20">
        <v>128</v>
      </c>
      <c r="W36" s="20">
        <v>2979</v>
      </c>
    </row>
    <row r="37" spans="1:26" x14ac:dyDescent="0.25">
      <c r="A37" s="78" t="s">
        <v>10</v>
      </c>
      <c r="B37" s="88">
        <v>34</v>
      </c>
      <c r="C37" s="32"/>
      <c r="D37" s="20"/>
      <c r="E37" s="20">
        <v>238</v>
      </c>
      <c r="F37" s="20">
        <v>158</v>
      </c>
      <c r="G37" s="20">
        <v>35</v>
      </c>
      <c r="H37" s="20">
        <v>3</v>
      </c>
      <c r="I37" s="20">
        <v>1</v>
      </c>
      <c r="J37" s="28">
        <v>0</v>
      </c>
      <c r="K37" s="20">
        <f t="shared" si="0"/>
        <v>469</v>
      </c>
      <c r="L37" s="169">
        <v>39</v>
      </c>
      <c r="M37" s="169">
        <v>2</v>
      </c>
      <c r="N37" s="19">
        <v>944</v>
      </c>
      <c r="O37" s="143"/>
      <c r="P37" s="28">
        <v>13</v>
      </c>
      <c r="Q37" s="20">
        <v>1</v>
      </c>
      <c r="R37" s="65">
        <v>0</v>
      </c>
      <c r="S37" s="20">
        <v>96</v>
      </c>
      <c r="T37" s="20">
        <v>0</v>
      </c>
      <c r="U37" s="20">
        <f>SUM(P37:T37)</f>
        <v>110</v>
      </c>
      <c r="V37" s="20">
        <v>128</v>
      </c>
      <c r="W37" s="20">
        <v>2795</v>
      </c>
    </row>
    <row r="38" spans="1:26" x14ac:dyDescent="0.25">
      <c r="A38" s="78" t="s">
        <v>11</v>
      </c>
      <c r="B38" s="88"/>
      <c r="C38" s="32"/>
      <c r="D38" s="20"/>
      <c r="E38" s="20"/>
      <c r="F38" s="20"/>
      <c r="G38" s="20"/>
      <c r="H38" s="20"/>
      <c r="I38" s="20"/>
      <c r="J38" s="28"/>
      <c r="K38" s="20"/>
      <c r="L38" s="169"/>
      <c r="M38" s="169"/>
      <c r="N38" s="19"/>
      <c r="O38" s="143"/>
      <c r="P38" s="28"/>
      <c r="Q38" s="20"/>
      <c r="R38" s="65"/>
      <c r="S38" s="20"/>
      <c r="T38" s="20"/>
      <c r="U38" s="20"/>
      <c r="V38" s="20"/>
      <c r="W38" s="20"/>
    </row>
    <row r="39" spans="1:26" x14ac:dyDescent="0.25">
      <c r="A39" s="78" t="s">
        <v>12</v>
      </c>
      <c r="B39" s="88"/>
      <c r="C39" s="32"/>
      <c r="D39" s="20"/>
      <c r="E39" s="20"/>
      <c r="F39" s="20"/>
      <c r="G39" s="20"/>
      <c r="H39" s="20"/>
      <c r="I39" s="20"/>
      <c r="J39" s="28"/>
      <c r="K39" s="20"/>
      <c r="L39" s="169"/>
      <c r="M39" s="169"/>
      <c r="N39" s="19"/>
      <c r="O39" s="143"/>
      <c r="P39" s="28"/>
      <c r="Q39" s="20"/>
      <c r="R39" s="65"/>
      <c r="S39" s="20"/>
      <c r="T39" s="20"/>
      <c r="U39" s="20"/>
      <c r="V39" s="20"/>
      <c r="W39" s="20"/>
    </row>
    <row r="40" spans="1:26" x14ac:dyDescent="0.25">
      <c r="A40" s="78" t="s">
        <v>13</v>
      </c>
      <c r="B40" s="88"/>
      <c r="C40" s="32"/>
      <c r="D40" s="20"/>
      <c r="E40" s="20"/>
      <c r="F40" s="20"/>
      <c r="G40" s="20"/>
      <c r="H40" s="20"/>
      <c r="I40" s="20"/>
      <c r="J40" s="28"/>
      <c r="K40" s="20"/>
      <c r="L40" s="169"/>
      <c r="M40" s="169"/>
      <c r="N40" s="19"/>
      <c r="O40" s="143"/>
      <c r="P40" s="28"/>
      <c r="Q40" s="20"/>
      <c r="R40" s="65"/>
      <c r="S40" s="20"/>
      <c r="T40" s="20"/>
      <c r="U40" s="20"/>
      <c r="V40" s="20"/>
      <c r="W40" s="20"/>
    </row>
    <row r="41" spans="1:26" x14ac:dyDescent="0.25">
      <c r="A41" s="78" t="s">
        <v>14</v>
      </c>
      <c r="B41" s="88"/>
      <c r="C41" s="32"/>
      <c r="D41" s="20"/>
      <c r="E41" s="20"/>
      <c r="F41" s="20"/>
      <c r="G41" s="20"/>
      <c r="H41" s="20"/>
      <c r="I41" s="20"/>
      <c r="J41" s="28"/>
      <c r="K41" s="20"/>
      <c r="L41" s="169"/>
      <c r="M41" s="169"/>
      <c r="N41" s="19"/>
      <c r="O41" s="143"/>
      <c r="P41" s="28"/>
      <c r="Q41" s="20"/>
      <c r="R41" s="65"/>
      <c r="S41" s="20"/>
      <c r="T41" s="20"/>
      <c r="U41" s="20"/>
      <c r="V41" s="20"/>
      <c r="W41" s="20"/>
    </row>
    <row r="42" spans="1:26" x14ac:dyDescent="0.25">
      <c r="A42" s="78" t="s">
        <v>15</v>
      </c>
      <c r="B42" s="88"/>
      <c r="C42" s="32"/>
      <c r="D42" s="20"/>
      <c r="E42" s="20"/>
      <c r="F42" s="20"/>
      <c r="G42" s="20"/>
      <c r="H42" s="20"/>
      <c r="I42" s="20"/>
      <c r="J42" s="28"/>
      <c r="K42" s="20"/>
      <c r="L42" s="169"/>
      <c r="M42" s="169"/>
      <c r="N42" s="19"/>
      <c r="O42" s="143"/>
      <c r="P42" s="28"/>
      <c r="Q42" s="20"/>
      <c r="R42" s="65"/>
      <c r="S42" s="20"/>
      <c r="T42" s="20"/>
      <c r="U42" s="20"/>
      <c r="V42" s="20"/>
      <c r="W42" s="20"/>
    </row>
    <row r="43" spans="1:26" x14ac:dyDescent="0.25">
      <c r="A43" s="78" t="s">
        <v>16</v>
      </c>
      <c r="B43" s="88"/>
      <c r="C43" s="32"/>
      <c r="D43" s="20"/>
      <c r="E43" s="20"/>
      <c r="F43" s="20"/>
      <c r="G43" s="20"/>
      <c r="H43" s="20"/>
      <c r="I43" s="20"/>
      <c r="J43" s="28"/>
      <c r="K43" s="20"/>
      <c r="L43" s="169"/>
      <c r="M43" s="169"/>
      <c r="N43" s="19"/>
      <c r="O43" s="143"/>
      <c r="P43" s="28"/>
      <c r="Q43" s="20"/>
      <c r="R43" s="65"/>
      <c r="S43" s="20"/>
      <c r="T43" s="20"/>
      <c r="U43" s="20"/>
      <c r="V43" s="20"/>
      <c r="W43" s="20"/>
    </row>
    <row r="44" spans="1:26" ht="13.8" thickBot="1" x14ac:dyDescent="0.3">
      <c r="A44" s="79" t="s">
        <v>17</v>
      </c>
      <c r="B44" s="96"/>
      <c r="C44" s="33"/>
      <c r="D44" s="22"/>
      <c r="E44" s="22"/>
      <c r="F44" s="22"/>
      <c r="G44" s="22"/>
      <c r="H44" s="22"/>
      <c r="I44" s="22"/>
      <c r="J44" s="29"/>
      <c r="K44" s="152"/>
      <c r="L44" s="178"/>
      <c r="M44" s="178"/>
      <c r="N44" s="186"/>
      <c r="O44" s="143"/>
      <c r="P44" s="151"/>
      <c r="Q44" s="152"/>
      <c r="R44" s="66"/>
      <c r="S44" s="152"/>
      <c r="T44" s="152"/>
      <c r="U44" s="152"/>
      <c r="V44" s="152"/>
      <c r="W44" s="152"/>
    </row>
    <row r="45" spans="1:26" s="9" customFormat="1" ht="14.4" thickTop="1" thickBot="1" x14ac:dyDescent="0.3">
      <c r="A45" s="12" t="s">
        <v>46</v>
      </c>
      <c r="B45" s="155">
        <f>AVERAGE(B33:B44)</f>
        <v>32</v>
      </c>
      <c r="C45" s="49"/>
      <c r="D45" s="49"/>
      <c r="E45" s="49">
        <f t="shared" ref="E45:W45" si="1">AVERAGE(E33:E44)</f>
        <v>241.4</v>
      </c>
      <c r="F45" s="49">
        <f t="shared" si="1"/>
        <v>155.19999999999999</v>
      </c>
      <c r="G45" s="49">
        <f t="shared" si="1"/>
        <v>38.799999999999997</v>
      </c>
      <c r="H45" s="49">
        <f>AVERAGE(H33:H44)</f>
        <v>2.6</v>
      </c>
      <c r="I45" s="49">
        <f t="shared" si="1"/>
        <v>1</v>
      </c>
      <c r="J45" s="49">
        <f t="shared" si="1"/>
        <v>0</v>
      </c>
      <c r="K45" s="49">
        <f t="shared" si="1"/>
        <v>471</v>
      </c>
      <c r="L45" s="163">
        <f t="shared" si="1"/>
        <v>40.4</v>
      </c>
      <c r="M45" s="163">
        <f t="shared" si="1"/>
        <v>2</v>
      </c>
      <c r="N45" s="48">
        <f>AVERAGE(N33:N44)</f>
        <v>943.2</v>
      </c>
      <c r="O45" s="147"/>
      <c r="P45" s="49">
        <f>AVERAGE(P33:P44)</f>
        <v>11.8</v>
      </c>
      <c r="Q45" s="49">
        <f>AVERAGE(Q33:Q44)</f>
        <v>1</v>
      </c>
      <c r="R45" s="49">
        <f t="shared" ref="R45" si="2">AVERAGE(R33:R44)</f>
        <v>0.4</v>
      </c>
      <c r="S45" s="49">
        <f t="shared" si="1"/>
        <v>94.2</v>
      </c>
      <c r="T45" s="49">
        <f t="shared" si="1"/>
        <v>0</v>
      </c>
      <c r="U45" s="49">
        <f t="shared" si="1"/>
        <v>107.4</v>
      </c>
      <c r="V45" s="49">
        <f t="shared" si="1"/>
        <v>122.4</v>
      </c>
      <c r="W45" s="49">
        <f t="shared" si="1"/>
        <v>2955.8</v>
      </c>
      <c r="X45" s="8"/>
    </row>
    <row r="46" spans="1:26" ht="40.200000000000003" thickTop="1" x14ac:dyDescent="0.25">
      <c r="C46" s="90"/>
      <c r="D46" s="90"/>
      <c r="E46" s="42" t="s">
        <v>22</v>
      </c>
      <c r="F46" s="38"/>
      <c r="G46" s="38">
        <v>271</v>
      </c>
      <c r="H46" s="38" t="s">
        <v>23</v>
      </c>
      <c r="I46" s="39">
        <f>G46/K37</f>
        <v>0.57782515991471217</v>
      </c>
      <c r="J46" s="141"/>
      <c r="M46" s="50"/>
      <c r="N46" s="50"/>
      <c r="O46" s="129"/>
      <c r="Q46" s="188" t="s">
        <v>94</v>
      </c>
      <c r="R46" s="190">
        <f>K37+U37</f>
        <v>579</v>
      </c>
      <c r="S46" s="189" t="s">
        <v>95</v>
      </c>
      <c r="T46" s="191">
        <f>N37+V37</f>
        <v>1072</v>
      </c>
      <c r="Y46" s="69"/>
      <c r="Z46" s="2"/>
    </row>
    <row r="47" spans="1:26" x14ac:dyDescent="0.25">
      <c r="A47" s="225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106"/>
      <c r="U47" s="106"/>
      <c r="V47" s="106"/>
      <c r="W47" s="106"/>
      <c r="X47" s="14"/>
      <c r="Y47" s="14"/>
    </row>
    <row r="48" spans="1:26" x14ac:dyDescent="0.2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106"/>
      <c r="U48" s="106"/>
      <c r="V48" s="106"/>
      <c r="W48" s="106"/>
      <c r="X48" s="14"/>
      <c r="Y48" s="14"/>
    </row>
    <row r="49" spans="9:10" x14ac:dyDescent="0.25">
      <c r="I49" s="69"/>
      <c r="J49" s="69"/>
    </row>
  </sheetData>
  <mergeCells count="2">
    <mergeCell ref="A47:S47"/>
    <mergeCell ref="A48:S48"/>
  </mergeCells>
  <printOptions horizontalCentered="1" verticalCentered="1"/>
  <pageMargins left="0.25" right="0.25" top="0.79" bottom="0.25" header="0.33" footer="0.24"/>
  <pageSetup scale="73" fitToHeight="0" orientation="landscape" r:id="rId1"/>
  <headerFooter alignWithMargins="0">
    <oddHeader>&amp;C&amp;"Arial,Italic"&amp;14YMCA of Greater Fort Wayne
Membership Statistics
Skyline Branch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AA48"/>
  <sheetViews>
    <sheetView topLeftCell="A13" zoomScale="85" zoomScaleNormal="85" workbookViewId="0">
      <selection activeCell="I46" sqref="I46"/>
    </sheetView>
  </sheetViews>
  <sheetFormatPr defaultColWidth="12.5546875" defaultRowHeight="13.2" x14ac:dyDescent="0.25"/>
  <cols>
    <col min="1" max="1" width="13.5546875" style="4" bestFit="1" customWidth="1"/>
    <col min="2" max="2" width="8" style="90" bestFit="1" customWidth="1"/>
    <col min="3" max="3" width="7.6640625" style="15" hidden="1" customWidth="1"/>
    <col min="4" max="4" width="8.5546875" style="2" hidden="1" customWidth="1"/>
    <col min="5" max="5" width="5.6640625" style="2" customWidth="1"/>
    <col min="6" max="6" width="10.5546875" style="2" bestFit="1" customWidth="1"/>
    <col min="7" max="7" width="10.44140625" style="2" customWidth="1"/>
    <col min="8" max="9" width="7.6640625" style="2" bestFit="1" customWidth="1"/>
    <col min="10" max="10" width="8.5546875" style="2" customWidth="1"/>
    <col min="11" max="11" width="8.44140625" style="2" bestFit="1" customWidth="1"/>
    <col min="12" max="12" width="6.6640625" style="2" customWidth="1"/>
    <col min="13" max="13" width="8.33203125" style="2" customWidth="1"/>
    <col min="14" max="14" width="7.6640625" style="2" customWidth="1"/>
    <col min="15" max="15" width="10.44140625" style="2" bestFit="1" customWidth="1"/>
    <col min="16" max="16" width="2.44140625" style="2" customWidth="1"/>
    <col min="17" max="17" width="7.44140625" style="2" bestFit="1" customWidth="1"/>
    <col min="18" max="18" width="9.33203125" style="2" customWidth="1"/>
    <col min="19" max="19" width="7" style="2" bestFit="1" customWidth="1"/>
    <col min="20" max="20" width="13.44140625" style="15" customWidth="1"/>
    <col min="21" max="21" width="7.88671875" style="15" bestFit="1" customWidth="1"/>
    <col min="22" max="22" width="10.44140625" style="15" customWidth="1"/>
    <col min="23" max="23" width="10.33203125" style="15" customWidth="1"/>
    <col min="24" max="24" width="11.33203125" style="15" customWidth="1"/>
    <col min="25" max="25" width="10.44140625" style="15" bestFit="1" customWidth="1"/>
    <col min="26" max="16384" width="12.5546875" style="1"/>
  </cols>
  <sheetData>
    <row r="1" spans="1:25" s="5" customFormat="1" ht="39.6" x14ac:dyDescent="0.25">
      <c r="A1" s="77">
        <v>2021</v>
      </c>
      <c r="B1" s="87">
        <v>188</v>
      </c>
      <c r="C1" s="41" t="s">
        <v>20</v>
      </c>
      <c r="D1" s="17" t="s">
        <v>0</v>
      </c>
      <c r="E1" s="17" t="s">
        <v>1</v>
      </c>
      <c r="F1" s="17" t="s">
        <v>56</v>
      </c>
      <c r="G1" s="17" t="s">
        <v>57</v>
      </c>
      <c r="H1" s="17" t="s">
        <v>21</v>
      </c>
      <c r="I1" s="17" t="s">
        <v>58</v>
      </c>
      <c r="J1" s="40" t="s">
        <v>65</v>
      </c>
      <c r="K1" s="40" t="s">
        <v>4</v>
      </c>
      <c r="L1" s="159" t="s">
        <v>2</v>
      </c>
      <c r="M1" s="179" t="s">
        <v>51</v>
      </c>
      <c r="N1" s="160" t="s">
        <v>3</v>
      </c>
      <c r="O1" s="17" t="s">
        <v>19</v>
      </c>
      <c r="P1" s="156"/>
      <c r="Q1" s="41" t="s">
        <v>68</v>
      </c>
      <c r="R1" s="41" t="s">
        <v>49</v>
      </c>
      <c r="S1" s="41" t="s">
        <v>62</v>
      </c>
      <c r="T1" s="17" t="s">
        <v>91</v>
      </c>
      <c r="U1" s="41" t="s">
        <v>69</v>
      </c>
      <c r="V1" s="41" t="s">
        <v>77</v>
      </c>
      <c r="W1" s="41" t="s">
        <v>78</v>
      </c>
      <c r="X1" s="41" t="s">
        <v>79</v>
      </c>
      <c r="Y1" s="17" t="s">
        <v>48</v>
      </c>
    </row>
    <row r="2" spans="1:25" x14ac:dyDescent="0.25">
      <c r="A2" s="78" t="s">
        <v>6</v>
      </c>
      <c r="B2" s="88">
        <v>202</v>
      </c>
      <c r="C2" s="80"/>
      <c r="D2" s="20"/>
      <c r="E2" s="20">
        <v>248</v>
      </c>
      <c r="F2" s="20">
        <v>508</v>
      </c>
      <c r="G2" s="20">
        <v>202</v>
      </c>
      <c r="H2" s="20">
        <v>52</v>
      </c>
      <c r="I2" s="20">
        <v>26</v>
      </c>
      <c r="J2" s="28">
        <v>0</v>
      </c>
      <c r="K2" s="28">
        <v>1238</v>
      </c>
      <c r="L2" s="161">
        <v>145</v>
      </c>
      <c r="M2" s="164">
        <v>18</v>
      </c>
      <c r="N2" s="170">
        <v>22</v>
      </c>
      <c r="O2" s="19">
        <v>3395</v>
      </c>
      <c r="P2" s="184"/>
      <c r="Q2" s="80">
        <v>73</v>
      </c>
      <c r="R2" s="32">
        <v>14</v>
      </c>
      <c r="S2" s="32">
        <v>23</v>
      </c>
      <c r="T2" s="32">
        <v>1495</v>
      </c>
      <c r="U2" s="32">
        <v>0</v>
      </c>
      <c r="V2" s="32">
        <v>0</v>
      </c>
      <c r="W2" s="32">
        <v>1605</v>
      </c>
      <c r="X2" s="32">
        <v>1706</v>
      </c>
      <c r="Y2" s="20">
        <v>8733</v>
      </c>
    </row>
    <row r="3" spans="1:25" x14ac:dyDescent="0.25">
      <c r="A3" s="78" t="s">
        <v>7</v>
      </c>
      <c r="B3" s="88">
        <v>210</v>
      </c>
      <c r="C3" s="80"/>
      <c r="D3" s="20"/>
      <c r="E3" s="20">
        <v>238</v>
      </c>
      <c r="F3" s="20">
        <v>512</v>
      </c>
      <c r="G3" s="20">
        <v>211</v>
      </c>
      <c r="H3" s="20">
        <v>49</v>
      </c>
      <c r="I3" s="20">
        <v>26</v>
      </c>
      <c r="J3" s="28">
        <v>0</v>
      </c>
      <c r="K3" s="28">
        <v>1246</v>
      </c>
      <c r="L3" s="161">
        <v>151</v>
      </c>
      <c r="M3" s="164">
        <v>19</v>
      </c>
      <c r="N3" s="170">
        <v>20</v>
      </c>
      <c r="O3" s="19">
        <v>3436</v>
      </c>
      <c r="P3" s="184"/>
      <c r="Q3" s="80">
        <v>71</v>
      </c>
      <c r="R3" s="32">
        <v>19</v>
      </c>
      <c r="S3" s="32">
        <v>23</v>
      </c>
      <c r="T3" s="32">
        <v>1495</v>
      </c>
      <c r="U3" s="32">
        <v>0</v>
      </c>
      <c r="V3" s="32">
        <v>0</v>
      </c>
      <c r="W3" s="32">
        <v>1608</v>
      </c>
      <c r="X3" s="32">
        <v>1705</v>
      </c>
      <c r="Y3" s="20">
        <v>8091</v>
      </c>
    </row>
    <row r="4" spans="1:25" x14ac:dyDescent="0.25">
      <c r="A4" s="78" t="s">
        <v>8</v>
      </c>
      <c r="B4" s="88">
        <v>217</v>
      </c>
      <c r="C4" s="80"/>
      <c r="D4" s="20"/>
      <c r="E4" s="20">
        <v>243</v>
      </c>
      <c r="F4" s="20">
        <v>513</v>
      </c>
      <c r="G4" s="20">
        <v>206</v>
      </c>
      <c r="H4" s="20">
        <v>47</v>
      </c>
      <c r="I4" s="20">
        <v>25</v>
      </c>
      <c r="J4" s="28">
        <v>0</v>
      </c>
      <c r="K4" s="28">
        <v>1251</v>
      </c>
      <c r="L4" s="161">
        <v>151</v>
      </c>
      <c r="M4" s="164">
        <v>19</v>
      </c>
      <c r="N4" s="170">
        <v>20</v>
      </c>
      <c r="O4" s="19">
        <v>3457</v>
      </c>
      <c r="P4" s="184"/>
      <c r="Q4" s="80">
        <v>72</v>
      </c>
      <c r="R4" s="32">
        <v>20</v>
      </c>
      <c r="S4" s="32">
        <v>22</v>
      </c>
      <c r="T4" s="32">
        <v>1520</v>
      </c>
      <c r="U4" s="32">
        <v>0</v>
      </c>
      <c r="V4" s="32">
        <v>0</v>
      </c>
      <c r="W4" s="32">
        <v>1634</v>
      </c>
      <c r="X4" s="32">
        <v>1725</v>
      </c>
      <c r="Y4" s="20">
        <v>9745</v>
      </c>
    </row>
    <row r="5" spans="1:25" x14ac:dyDescent="0.25">
      <c r="A5" s="78" t="s">
        <v>9</v>
      </c>
      <c r="B5" s="88">
        <v>215</v>
      </c>
      <c r="C5" s="80"/>
      <c r="D5" s="20"/>
      <c r="E5" s="20">
        <v>254</v>
      </c>
      <c r="F5" s="20">
        <v>514</v>
      </c>
      <c r="G5" s="20">
        <v>202</v>
      </c>
      <c r="H5" s="20">
        <v>45</v>
      </c>
      <c r="I5" s="20">
        <v>25</v>
      </c>
      <c r="J5" s="28">
        <v>0</v>
      </c>
      <c r="K5" s="28">
        <v>1255</v>
      </c>
      <c r="L5" s="161">
        <v>156</v>
      </c>
      <c r="M5" s="164">
        <v>19</v>
      </c>
      <c r="N5" s="170">
        <v>20</v>
      </c>
      <c r="O5" s="19">
        <v>3473</v>
      </c>
      <c r="P5" s="184"/>
      <c r="Q5" s="80">
        <v>72</v>
      </c>
      <c r="R5" s="32">
        <v>21</v>
      </c>
      <c r="S5" s="32">
        <v>29</v>
      </c>
      <c r="T5" s="32">
        <v>1539</v>
      </c>
      <c r="U5" s="32">
        <v>0</v>
      </c>
      <c r="V5" s="32">
        <v>0</v>
      </c>
      <c r="W5" s="32">
        <v>1661</v>
      </c>
      <c r="X5" s="32">
        <v>1749</v>
      </c>
      <c r="Y5" s="20">
        <v>8453</v>
      </c>
    </row>
    <row r="6" spans="1:25" x14ac:dyDescent="0.25">
      <c r="A6" s="78" t="s">
        <v>10</v>
      </c>
      <c r="B6" s="88">
        <v>213</v>
      </c>
      <c r="C6" s="80"/>
      <c r="D6" s="20"/>
      <c r="E6" s="20">
        <v>253</v>
      </c>
      <c r="F6" s="20">
        <v>510</v>
      </c>
      <c r="G6" s="20">
        <v>204</v>
      </c>
      <c r="H6" s="20">
        <v>48</v>
      </c>
      <c r="I6" s="20">
        <v>26</v>
      </c>
      <c r="J6" s="28">
        <v>3</v>
      </c>
      <c r="K6" s="28">
        <v>1257</v>
      </c>
      <c r="L6" s="161">
        <v>159</v>
      </c>
      <c r="M6" s="164">
        <v>19</v>
      </c>
      <c r="N6" s="170">
        <v>20</v>
      </c>
      <c r="O6" s="19">
        <v>3481</v>
      </c>
      <c r="P6" s="184"/>
      <c r="Q6" s="80">
        <v>70</v>
      </c>
      <c r="R6" s="32">
        <v>21</v>
      </c>
      <c r="S6" s="32">
        <v>23</v>
      </c>
      <c r="T6" s="32">
        <v>1552</v>
      </c>
      <c r="U6" s="32">
        <v>0</v>
      </c>
      <c r="V6" s="32">
        <v>0</v>
      </c>
      <c r="W6" s="32">
        <v>1666</v>
      </c>
      <c r="X6" s="32">
        <v>1758</v>
      </c>
      <c r="Y6" s="20">
        <v>8001</v>
      </c>
    </row>
    <row r="7" spans="1:25" x14ac:dyDescent="0.25">
      <c r="A7" s="78" t="s">
        <v>11</v>
      </c>
      <c r="B7" s="88">
        <v>214</v>
      </c>
      <c r="C7" s="80"/>
      <c r="D7" s="20"/>
      <c r="E7" s="20">
        <v>258</v>
      </c>
      <c r="F7" s="20">
        <v>512</v>
      </c>
      <c r="G7" s="20">
        <v>200</v>
      </c>
      <c r="H7" s="20">
        <v>51</v>
      </c>
      <c r="I7" s="20">
        <v>26</v>
      </c>
      <c r="J7" s="28">
        <v>6</v>
      </c>
      <c r="K7" s="28">
        <v>1267</v>
      </c>
      <c r="L7" s="161">
        <v>164</v>
      </c>
      <c r="M7" s="164">
        <v>21</v>
      </c>
      <c r="N7" s="170">
        <v>20</v>
      </c>
      <c r="O7" s="19">
        <v>3507</v>
      </c>
      <c r="P7" s="184"/>
      <c r="Q7" s="80">
        <v>73</v>
      </c>
      <c r="R7" s="32">
        <v>26</v>
      </c>
      <c r="S7" s="32">
        <v>16</v>
      </c>
      <c r="T7" s="32">
        <v>1571</v>
      </c>
      <c r="U7" s="32">
        <v>0</v>
      </c>
      <c r="V7" s="32">
        <v>0</v>
      </c>
      <c r="W7" s="32">
        <v>1686</v>
      </c>
      <c r="X7" s="32">
        <v>1791</v>
      </c>
      <c r="Y7" s="20">
        <v>8074</v>
      </c>
    </row>
    <row r="8" spans="1:25" x14ac:dyDescent="0.25">
      <c r="A8" s="78" t="s">
        <v>12</v>
      </c>
      <c r="B8" s="88">
        <v>209</v>
      </c>
      <c r="C8" s="80"/>
      <c r="D8" s="20"/>
      <c r="E8" s="20">
        <v>265</v>
      </c>
      <c r="F8" s="20">
        <v>500</v>
      </c>
      <c r="G8" s="20">
        <v>207</v>
      </c>
      <c r="H8" s="20">
        <v>51</v>
      </c>
      <c r="I8" s="20">
        <v>26</v>
      </c>
      <c r="J8" s="28">
        <v>6</v>
      </c>
      <c r="K8" s="28">
        <v>1264</v>
      </c>
      <c r="L8" s="161">
        <v>159</v>
      </c>
      <c r="M8" s="164">
        <v>22</v>
      </c>
      <c r="N8" s="170">
        <v>20</v>
      </c>
      <c r="O8" s="19">
        <v>3427</v>
      </c>
      <c r="P8" s="184"/>
      <c r="Q8" s="80">
        <v>73</v>
      </c>
      <c r="R8" s="32">
        <v>29</v>
      </c>
      <c r="S8" s="32">
        <v>16</v>
      </c>
      <c r="T8" s="32">
        <v>1608</v>
      </c>
      <c r="U8" s="32">
        <v>0</v>
      </c>
      <c r="V8" s="32">
        <v>23</v>
      </c>
      <c r="W8" s="32">
        <v>1749</v>
      </c>
      <c r="X8" s="32">
        <v>1850</v>
      </c>
      <c r="Y8" s="20">
        <v>8126</v>
      </c>
    </row>
    <row r="9" spans="1:25" x14ac:dyDescent="0.25">
      <c r="A9" s="78" t="s">
        <v>13</v>
      </c>
      <c r="B9" s="88">
        <v>210</v>
      </c>
      <c r="C9" s="80"/>
      <c r="D9" s="20"/>
      <c r="E9" s="20">
        <v>262</v>
      </c>
      <c r="F9" s="20">
        <v>494</v>
      </c>
      <c r="G9" s="20">
        <v>219</v>
      </c>
      <c r="H9" s="20">
        <v>50</v>
      </c>
      <c r="I9" s="20">
        <v>27</v>
      </c>
      <c r="J9" s="28">
        <v>0</v>
      </c>
      <c r="K9" s="28">
        <v>1262</v>
      </c>
      <c r="L9" s="161">
        <v>162</v>
      </c>
      <c r="M9" s="164">
        <v>21</v>
      </c>
      <c r="N9" s="170">
        <v>20</v>
      </c>
      <c r="O9" s="19">
        <v>3443</v>
      </c>
      <c r="P9" s="184"/>
      <c r="Q9" s="80">
        <v>80</v>
      </c>
      <c r="R9" s="32">
        <v>7</v>
      </c>
      <c r="S9" s="32">
        <v>19</v>
      </c>
      <c r="T9" s="32">
        <v>1607</v>
      </c>
      <c r="U9" s="32">
        <v>0</v>
      </c>
      <c r="V9" s="32">
        <v>32</v>
      </c>
      <c r="W9" s="32">
        <v>1745</v>
      </c>
      <c r="X9" s="32">
        <v>1888</v>
      </c>
      <c r="Y9" s="20">
        <v>8049</v>
      </c>
    </row>
    <row r="10" spans="1:25" x14ac:dyDescent="0.25">
      <c r="A10" s="78" t="s">
        <v>14</v>
      </c>
      <c r="B10" s="88">
        <v>215</v>
      </c>
      <c r="C10" s="80"/>
      <c r="D10" s="20"/>
      <c r="E10" s="20">
        <v>261</v>
      </c>
      <c r="F10" s="20">
        <v>498</v>
      </c>
      <c r="G10" s="20">
        <v>217</v>
      </c>
      <c r="H10" s="20">
        <v>46</v>
      </c>
      <c r="I10" s="20">
        <v>28</v>
      </c>
      <c r="J10" s="28">
        <v>0</v>
      </c>
      <c r="K10" s="28">
        <v>1265</v>
      </c>
      <c r="L10" s="161">
        <v>159</v>
      </c>
      <c r="M10" s="164">
        <v>16</v>
      </c>
      <c r="N10" s="170">
        <v>20</v>
      </c>
      <c r="O10" s="19">
        <v>3443</v>
      </c>
      <c r="P10" s="184"/>
      <c r="Q10" s="80">
        <v>79</v>
      </c>
      <c r="R10" s="32">
        <v>18</v>
      </c>
      <c r="S10" s="32">
        <v>23</v>
      </c>
      <c r="T10" s="32">
        <v>1616</v>
      </c>
      <c r="U10" s="32">
        <v>0</v>
      </c>
      <c r="V10" s="32">
        <v>0</v>
      </c>
      <c r="W10" s="32">
        <v>1736</v>
      </c>
      <c r="X10" s="32">
        <v>1847</v>
      </c>
      <c r="Y10" s="20">
        <v>7260</v>
      </c>
    </row>
    <row r="11" spans="1:25" x14ac:dyDescent="0.25">
      <c r="A11" s="78" t="s">
        <v>15</v>
      </c>
      <c r="B11" s="88">
        <v>222</v>
      </c>
      <c r="C11" s="80"/>
      <c r="D11" s="20"/>
      <c r="E11" s="20">
        <v>267</v>
      </c>
      <c r="F11" s="20">
        <v>507</v>
      </c>
      <c r="G11" s="20">
        <v>218</v>
      </c>
      <c r="H11" s="20">
        <v>47</v>
      </c>
      <c r="I11" s="20">
        <v>28</v>
      </c>
      <c r="J11" s="28">
        <v>0</v>
      </c>
      <c r="K11" s="28">
        <v>1289</v>
      </c>
      <c r="L11" s="161">
        <v>156</v>
      </c>
      <c r="M11" s="164">
        <v>16</v>
      </c>
      <c r="N11" s="170">
        <v>19</v>
      </c>
      <c r="O11" s="19">
        <v>3447</v>
      </c>
      <c r="P11" s="184"/>
      <c r="Q11" s="80">
        <v>82</v>
      </c>
      <c r="R11" s="32">
        <v>22</v>
      </c>
      <c r="S11" s="32">
        <v>20</v>
      </c>
      <c r="T11" s="32">
        <v>1626</v>
      </c>
      <c r="U11" s="32">
        <v>0</v>
      </c>
      <c r="V11" s="32">
        <v>0</v>
      </c>
      <c r="W11" s="32">
        <v>1750</v>
      </c>
      <c r="X11" s="32">
        <v>1867</v>
      </c>
      <c r="Y11" s="20">
        <v>8486</v>
      </c>
    </row>
    <row r="12" spans="1:25" x14ac:dyDescent="0.25">
      <c r="A12" s="78" t="s">
        <v>16</v>
      </c>
      <c r="B12" s="88">
        <v>224</v>
      </c>
      <c r="C12" s="80"/>
      <c r="D12" s="20"/>
      <c r="E12" s="20">
        <v>260</v>
      </c>
      <c r="F12" s="20">
        <v>505</v>
      </c>
      <c r="G12" s="20">
        <v>220</v>
      </c>
      <c r="H12" s="20">
        <v>48</v>
      </c>
      <c r="I12" s="20">
        <v>28</v>
      </c>
      <c r="J12" s="28">
        <v>1</v>
      </c>
      <c r="K12" s="28">
        <v>1286</v>
      </c>
      <c r="L12" s="161">
        <v>161</v>
      </c>
      <c r="M12" s="164">
        <v>15</v>
      </c>
      <c r="N12" s="170">
        <v>19</v>
      </c>
      <c r="O12" s="19">
        <v>3490</v>
      </c>
      <c r="P12" s="184"/>
      <c r="Q12" s="80">
        <v>90</v>
      </c>
      <c r="R12" s="32">
        <v>29</v>
      </c>
      <c r="S12" s="32">
        <v>21</v>
      </c>
      <c r="T12" s="32">
        <v>1645</v>
      </c>
      <c r="U12" s="32">
        <v>0</v>
      </c>
      <c r="V12" s="32">
        <v>0</v>
      </c>
      <c r="W12" s="32">
        <v>1785</v>
      </c>
      <c r="X12" s="32">
        <v>1893</v>
      </c>
      <c r="Y12" s="20">
        <v>8995</v>
      </c>
    </row>
    <row r="13" spans="1:25" x14ac:dyDescent="0.25">
      <c r="A13" s="79" t="s">
        <v>17</v>
      </c>
      <c r="B13" s="96">
        <v>222</v>
      </c>
      <c r="C13" s="81"/>
      <c r="D13" s="22"/>
      <c r="E13" s="22">
        <v>249</v>
      </c>
      <c r="F13" s="22">
        <v>511</v>
      </c>
      <c r="G13" s="22">
        <v>214</v>
      </c>
      <c r="H13" s="22">
        <v>47</v>
      </c>
      <c r="I13" s="22">
        <v>29</v>
      </c>
      <c r="J13" s="29">
        <v>6</v>
      </c>
      <c r="K13" s="29">
        <v>1278</v>
      </c>
      <c r="L13" s="162">
        <v>155</v>
      </c>
      <c r="M13" s="165">
        <v>13</v>
      </c>
      <c r="N13" s="172">
        <v>19</v>
      </c>
      <c r="O13" s="21">
        <v>3503</v>
      </c>
      <c r="P13" s="184"/>
      <c r="Q13" s="81">
        <v>85</v>
      </c>
      <c r="R13" s="33">
        <v>33</v>
      </c>
      <c r="S13" s="33">
        <v>10</v>
      </c>
      <c r="T13" s="33">
        <v>1652</v>
      </c>
      <c r="U13" s="33">
        <v>0</v>
      </c>
      <c r="V13" s="33">
        <v>0</v>
      </c>
      <c r="W13" s="33">
        <v>1780</v>
      </c>
      <c r="X13" s="33">
        <v>1893</v>
      </c>
      <c r="Y13" s="22">
        <v>9170</v>
      </c>
    </row>
    <row r="14" spans="1:25" ht="13.8" thickBot="1" x14ac:dyDescent="0.3">
      <c r="A14" s="217" t="s">
        <v>93</v>
      </c>
      <c r="B14" s="219">
        <v>214.41666666666666</v>
      </c>
      <c r="C14" s="143"/>
      <c r="D14" s="142"/>
      <c r="E14" s="142">
        <v>254.83333333333334</v>
      </c>
      <c r="F14" s="142">
        <v>507</v>
      </c>
      <c r="G14" s="142">
        <v>210</v>
      </c>
      <c r="H14" s="142">
        <v>48.416666666666664</v>
      </c>
      <c r="I14" s="142">
        <v>26.666666666666668</v>
      </c>
      <c r="J14" s="142"/>
      <c r="K14" s="142">
        <v>1263.1666666666667</v>
      </c>
      <c r="L14" s="221">
        <v>156.5</v>
      </c>
      <c r="M14" s="220">
        <v>18.166666666666668</v>
      </c>
      <c r="N14" s="222">
        <v>19.916666666666668</v>
      </c>
      <c r="O14" s="143">
        <v>3458.5</v>
      </c>
      <c r="P14" s="143"/>
      <c r="Q14" s="143">
        <v>76.666666666666671</v>
      </c>
      <c r="R14" s="142">
        <v>21.583333333333332</v>
      </c>
      <c r="S14" s="142">
        <v>20.416666666666668</v>
      </c>
      <c r="T14" s="142">
        <v>1577.1666666666667</v>
      </c>
      <c r="U14" s="142">
        <v>0</v>
      </c>
      <c r="V14" s="142">
        <v>4.583333333333333</v>
      </c>
      <c r="W14" s="142">
        <v>1700.4166666666667</v>
      </c>
      <c r="X14" s="142">
        <v>1806</v>
      </c>
      <c r="Y14" s="142">
        <v>8431.9166666666661</v>
      </c>
    </row>
    <row r="15" spans="1:25" ht="14.4" thickTop="1" thickBot="1" x14ac:dyDescent="0.3">
      <c r="A15" s="111" t="s">
        <v>92</v>
      </c>
      <c r="B15" s="112">
        <v>200.25</v>
      </c>
      <c r="C15" s="113"/>
      <c r="D15" s="102"/>
      <c r="E15" s="102">
        <v>278.5</v>
      </c>
      <c r="F15" s="102">
        <v>598.66666666666663</v>
      </c>
      <c r="G15" s="102">
        <v>231.58333333333334</v>
      </c>
      <c r="H15" s="102">
        <v>65.916666666666671</v>
      </c>
      <c r="I15" s="102">
        <v>29.833333333333332</v>
      </c>
      <c r="J15" s="102"/>
      <c r="K15" s="102">
        <v>1407.3333333333333</v>
      </c>
      <c r="L15" s="137">
        <v>184.16666666666666</v>
      </c>
      <c r="M15" s="137">
        <v>24.916666666666668</v>
      </c>
      <c r="N15" s="137">
        <v>21.916666666666668</v>
      </c>
      <c r="O15" s="113">
        <v>3872.4166666666665</v>
      </c>
      <c r="P15" s="113"/>
      <c r="Q15" s="113">
        <v>95.333333333333329</v>
      </c>
      <c r="R15" s="102">
        <v>39.083333333333336</v>
      </c>
      <c r="S15" s="102">
        <v>11.5</v>
      </c>
      <c r="T15" s="102">
        <v>1476.6666666666667</v>
      </c>
      <c r="U15" s="102">
        <v>8.3333333333333329E-2</v>
      </c>
      <c r="V15" s="102">
        <v>2.9166666666666665</v>
      </c>
      <c r="W15" s="102">
        <v>1625.5833333333333</v>
      </c>
      <c r="X15" s="102">
        <v>1741.75</v>
      </c>
      <c r="Y15" s="102">
        <v>7130</v>
      </c>
    </row>
    <row r="16" spans="1:25" ht="14.4" thickTop="1" thickBot="1" x14ac:dyDescent="0.3">
      <c r="A16" s="111" t="s">
        <v>89</v>
      </c>
      <c r="B16" s="112">
        <v>204</v>
      </c>
      <c r="C16" s="113"/>
      <c r="D16" s="102"/>
      <c r="E16" s="102">
        <v>320.5</v>
      </c>
      <c r="F16" s="102">
        <v>674.25</v>
      </c>
      <c r="G16" s="102">
        <v>243.41666666666666</v>
      </c>
      <c r="H16" s="102">
        <v>88.583333333333329</v>
      </c>
      <c r="I16" s="102">
        <v>37.583333333333336</v>
      </c>
      <c r="J16" s="102"/>
      <c r="K16" s="102">
        <v>1571.75</v>
      </c>
      <c r="L16" s="137">
        <v>203.25</v>
      </c>
      <c r="M16" s="137">
        <v>37.416666666666664</v>
      </c>
      <c r="N16" s="137">
        <v>23.666666666666668</v>
      </c>
      <c r="O16" s="113">
        <v>4325.916666666667</v>
      </c>
      <c r="P16" s="113"/>
      <c r="Q16" s="113">
        <v>114.08333333333333</v>
      </c>
      <c r="R16" s="102">
        <v>46.333333333333336</v>
      </c>
      <c r="S16" s="102">
        <v>31.916666666666668</v>
      </c>
      <c r="T16" s="102">
        <v>1329.9166666666667</v>
      </c>
      <c r="U16" s="102">
        <v>0.16666666666666666</v>
      </c>
      <c r="V16" s="102">
        <v>9.8333333333333339</v>
      </c>
      <c r="W16" s="102">
        <v>1532.25</v>
      </c>
      <c r="X16" s="102">
        <v>1718.9166666666667</v>
      </c>
      <c r="Y16" s="102">
        <v>11472</v>
      </c>
    </row>
    <row r="17" spans="1:25" ht="14.4" hidden="1" thickTop="1" thickBot="1" x14ac:dyDescent="0.3">
      <c r="A17" s="111" t="s">
        <v>88</v>
      </c>
      <c r="B17" s="112">
        <v>197.91666666666666</v>
      </c>
      <c r="C17" s="113"/>
      <c r="D17" s="102"/>
      <c r="E17" s="102">
        <v>317.83333333333331</v>
      </c>
      <c r="F17" s="102">
        <v>712.25</v>
      </c>
      <c r="G17" s="102">
        <v>260.83333333333331</v>
      </c>
      <c r="H17" s="102">
        <v>65.583333333333329</v>
      </c>
      <c r="I17" s="102">
        <v>38.666666666666664</v>
      </c>
      <c r="J17" s="102"/>
      <c r="K17" s="102">
        <v>1598.9166666666667</v>
      </c>
      <c r="L17" s="137">
        <v>241.16666666666666</v>
      </c>
      <c r="M17" s="137">
        <v>54.333333333333336</v>
      </c>
      <c r="N17" s="137">
        <v>24.083333333333332</v>
      </c>
      <c r="O17" s="113">
        <v>4553.333333333333</v>
      </c>
      <c r="P17" s="113"/>
      <c r="Q17" s="113">
        <v>110.83333333333333</v>
      </c>
      <c r="R17" s="102">
        <v>52</v>
      </c>
      <c r="S17" s="102">
        <v>20.75</v>
      </c>
      <c r="T17" s="102">
        <v>1443.5833333333333</v>
      </c>
      <c r="U17" s="102">
        <v>0.33333333333333331</v>
      </c>
      <c r="V17" s="102">
        <v>4.333333333333333</v>
      </c>
      <c r="W17" s="102">
        <v>1631.8333333333333</v>
      </c>
      <c r="X17" s="102">
        <v>1813.6666666666667</v>
      </c>
      <c r="Y17" s="102">
        <v>11447.916666666666</v>
      </c>
    </row>
    <row r="18" spans="1:25" ht="14.4" hidden="1" thickTop="1" thickBot="1" x14ac:dyDescent="0.3">
      <c r="A18" s="111" t="s">
        <v>61</v>
      </c>
      <c r="B18" s="112">
        <v>202</v>
      </c>
      <c r="C18" s="113"/>
      <c r="D18" s="102"/>
      <c r="E18" s="102">
        <v>303.33333333333331</v>
      </c>
      <c r="F18" s="102">
        <v>683.08333333333337</v>
      </c>
      <c r="G18" s="102">
        <v>268</v>
      </c>
      <c r="H18" s="102">
        <v>60.333333333333336</v>
      </c>
      <c r="I18" s="102">
        <v>36</v>
      </c>
      <c r="J18" s="102"/>
      <c r="K18" s="102">
        <v>1552.75</v>
      </c>
      <c r="L18" s="137">
        <v>221.83333333333334</v>
      </c>
      <c r="M18" s="137">
        <v>55.166666666666664</v>
      </c>
      <c r="N18" s="137">
        <v>26.833333333333332</v>
      </c>
      <c r="O18" s="113">
        <v>6067.833333333333</v>
      </c>
      <c r="P18" s="113"/>
      <c r="Q18" s="113"/>
      <c r="R18" s="102">
        <v>47.5</v>
      </c>
      <c r="S18" s="102"/>
      <c r="T18" s="102">
        <v>1027.25</v>
      </c>
      <c r="U18" s="102"/>
      <c r="V18" s="102"/>
      <c r="W18" s="102"/>
      <c r="X18" s="102"/>
      <c r="Y18" s="102">
        <v>11414.5</v>
      </c>
    </row>
    <row r="19" spans="1:25" ht="14.4" hidden="1" thickTop="1" thickBot="1" x14ac:dyDescent="0.3">
      <c r="A19" s="201" t="s">
        <v>60</v>
      </c>
      <c r="B19" s="202">
        <v>180.41666666666666</v>
      </c>
      <c r="C19" s="203"/>
      <c r="D19" s="204"/>
      <c r="E19" s="204">
        <v>282.08333333333331</v>
      </c>
      <c r="F19" s="204">
        <v>672.75</v>
      </c>
      <c r="G19" s="204">
        <v>245.41666666666666</v>
      </c>
      <c r="H19" s="204">
        <v>57.5</v>
      </c>
      <c r="I19" s="204">
        <v>37.166666666666664</v>
      </c>
      <c r="J19" s="204"/>
      <c r="K19" s="204">
        <v>1475.3333333333333</v>
      </c>
      <c r="L19" s="205">
        <v>194.25</v>
      </c>
      <c r="M19" s="205">
        <v>50.916666666666664</v>
      </c>
      <c r="N19" s="205">
        <v>27</v>
      </c>
      <c r="O19" s="203">
        <v>5694.916666666667</v>
      </c>
      <c r="P19" s="153"/>
      <c r="Q19" s="203"/>
      <c r="R19" s="204">
        <v>21.916666666666668</v>
      </c>
      <c r="S19" s="204"/>
      <c r="T19" s="204">
        <v>913</v>
      </c>
      <c r="U19" s="204"/>
      <c r="V19" s="204"/>
      <c r="W19" s="204"/>
      <c r="X19" s="204"/>
      <c r="Y19" s="204">
        <v>11149.833333333334</v>
      </c>
    </row>
    <row r="20" spans="1:25" ht="14.4" hidden="1" thickTop="1" thickBot="1" x14ac:dyDescent="0.3">
      <c r="A20" s="111" t="s">
        <v>59</v>
      </c>
      <c r="B20" s="112">
        <v>154.16666666666666</v>
      </c>
      <c r="C20" s="113" t="e">
        <v>#DIV/0!</v>
      </c>
      <c r="D20" s="102" t="e">
        <v>#DIV/0!</v>
      </c>
      <c r="E20" s="102">
        <v>272.41666666666669</v>
      </c>
      <c r="F20" s="102">
        <v>674</v>
      </c>
      <c r="G20" s="102">
        <v>251.08333333333334</v>
      </c>
      <c r="H20" s="102">
        <v>55.25</v>
      </c>
      <c r="I20" s="102">
        <v>40.166666666666664</v>
      </c>
      <c r="J20" s="102"/>
      <c r="K20" s="102">
        <v>1447.0833333333333</v>
      </c>
      <c r="L20" s="137">
        <v>173.66666666666666</v>
      </c>
      <c r="M20" s="137">
        <v>54.25</v>
      </c>
      <c r="N20" s="137">
        <v>29.166666666666668</v>
      </c>
      <c r="O20" s="113">
        <v>5459.25</v>
      </c>
      <c r="P20" s="153"/>
      <c r="Q20" s="113"/>
      <c r="R20" s="102">
        <v>17.833333333333332</v>
      </c>
      <c r="S20" s="102"/>
      <c r="T20" s="102">
        <v>749.58333333333337</v>
      </c>
      <c r="U20" s="102"/>
      <c r="V20" s="102"/>
      <c r="W20" s="102"/>
      <c r="X20" s="102"/>
      <c r="Y20" s="102">
        <v>10519.916666666666</v>
      </c>
    </row>
    <row r="21" spans="1:25" ht="14.4" hidden="1" thickTop="1" thickBot="1" x14ac:dyDescent="0.3">
      <c r="A21" s="13" t="s">
        <v>52</v>
      </c>
      <c r="B21" s="91">
        <v>144.58333333333331</v>
      </c>
      <c r="C21" s="85">
        <v>93.583333333333329</v>
      </c>
      <c r="D21" s="47">
        <v>51</v>
      </c>
      <c r="E21" s="47">
        <v>267.5</v>
      </c>
      <c r="F21" s="47">
        <v>639.75</v>
      </c>
      <c r="G21" s="47">
        <v>255.83333333333334</v>
      </c>
      <c r="H21" s="47">
        <v>61.25</v>
      </c>
      <c r="I21" s="47">
        <v>34.583333333333336</v>
      </c>
      <c r="J21" s="47"/>
      <c r="K21" s="47">
        <v>1403.5</v>
      </c>
      <c r="L21" s="47">
        <v>168.75</v>
      </c>
      <c r="M21" s="47">
        <v>67</v>
      </c>
      <c r="N21" s="47">
        <v>28</v>
      </c>
      <c r="O21" s="46">
        <v>5267.333333333333</v>
      </c>
      <c r="P21" s="145"/>
      <c r="Q21" s="46"/>
      <c r="R21" s="47">
        <v>27.583333333333332</v>
      </c>
      <c r="S21" s="47"/>
      <c r="T21" s="47">
        <v>758.25</v>
      </c>
      <c r="U21" s="47"/>
      <c r="V21" s="47"/>
      <c r="W21" s="47"/>
      <c r="X21" s="47"/>
      <c r="Y21" s="47">
        <v>9700.75</v>
      </c>
    </row>
    <row r="22" spans="1:25" ht="14.4" hidden="1" thickTop="1" thickBot="1" x14ac:dyDescent="0.3">
      <c r="A22" s="68" t="s">
        <v>50</v>
      </c>
      <c r="B22" s="91">
        <v>127.41666666666666</v>
      </c>
      <c r="C22" s="85">
        <v>80</v>
      </c>
      <c r="D22" s="47">
        <v>47.416666666666664</v>
      </c>
      <c r="E22" s="47">
        <v>288.91666666666669</v>
      </c>
      <c r="F22" s="47">
        <v>612.08333333333337</v>
      </c>
      <c r="G22" s="47">
        <v>251.5</v>
      </c>
      <c r="H22" s="47">
        <v>62.583333333333336</v>
      </c>
      <c r="I22" s="47">
        <v>28.333333333333332</v>
      </c>
      <c r="J22" s="47"/>
      <c r="K22" s="47">
        <v>1370.8333333333333</v>
      </c>
      <c r="L22" s="47">
        <v>161.5</v>
      </c>
      <c r="M22" s="47">
        <v>64</v>
      </c>
      <c r="N22" s="47">
        <v>32.25</v>
      </c>
      <c r="O22" s="46">
        <v>4961.75</v>
      </c>
      <c r="P22" s="145"/>
      <c r="Q22" s="46"/>
      <c r="R22" s="47">
        <v>31.5</v>
      </c>
      <c r="S22" s="47"/>
      <c r="T22" s="47">
        <v>670.83333333333337</v>
      </c>
      <c r="U22" s="47"/>
      <c r="V22" s="47"/>
      <c r="W22" s="47"/>
      <c r="X22" s="47"/>
      <c r="Y22" s="47">
        <v>10348.416666666666</v>
      </c>
    </row>
    <row r="23" spans="1:25" ht="14.4" hidden="1" thickTop="1" thickBot="1" x14ac:dyDescent="0.3">
      <c r="A23" s="54" t="s">
        <v>47</v>
      </c>
      <c r="B23" s="92">
        <v>119.66666666666666</v>
      </c>
      <c r="C23" s="85">
        <v>79.583333333333329</v>
      </c>
      <c r="D23" s="47">
        <v>40.083333333333336</v>
      </c>
      <c r="E23" s="47">
        <v>296.16666666666669</v>
      </c>
      <c r="F23" s="47">
        <v>577.41666666666663</v>
      </c>
      <c r="G23" s="47">
        <v>234.83333333333334</v>
      </c>
      <c r="H23" s="47">
        <v>57.25</v>
      </c>
      <c r="I23" s="47">
        <v>36.666666666666664</v>
      </c>
      <c r="J23" s="47"/>
      <c r="K23" s="47">
        <v>1322</v>
      </c>
      <c r="L23" s="47">
        <v>158.66666666666666</v>
      </c>
      <c r="M23" s="47">
        <v>49</v>
      </c>
      <c r="N23" s="47">
        <v>34.583333333333336</v>
      </c>
      <c r="O23" s="46">
        <v>4599</v>
      </c>
      <c r="P23" s="145"/>
      <c r="Q23" s="46"/>
      <c r="R23" s="47"/>
      <c r="S23" s="47"/>
      <c r="T23" s="47">
        <v>548.5</v>
      </c>
      <c r="U23" s="47"/>
      <c r="V23" s="47"/>
      <c r="W23" s="47"/>
      <c r="X23" s="47"/>
      <c r="Y23" s="48">
        <f>AVERAGE(Y2:Y13)</f>
        <v>8431.9166666666661</v>
      </c>
    </row>
    <row r="24" spans="1:25" ht="14.4" hidden="1" thickTop="1" thickBot="1" x14ac:dyDescent="0.3">
      <c r="A24" s="54" t="s">
        <v>45</v>
      </c>
      <c r="B24" s="92">
        <v>133.58333333333334</v>
      </c>
      <c r="C24" s="85">
        <v>85.166666666666671</v>
      </c>
      <c r="D24" s="47">
        <v>48.416666666666664</v>
      </c>
      <c r="E24" s="47">
        <v>315.25</v>
      </c>
      <c r="F24" s="47">
        <v>590.58333333333337</v>
      </c>
      <c r="G24" s="47">
        <v>224</v>
      </c>
      <c r="H24" s="47">
        <v>60.5</v>
      </c>
      <c r="I24" s="47">
        <v>47.75</v>
      </c>
      <c r="J24" s="47"/>
      <c r="K24" s="47">
        <v>1371.6666666666667</v>
      </c>
      <c r="L24" s="47">
        <v>168.75</v>
      </c>
      <c r="M24" s="47">
        <v>39</v>
      </c>
      <c r="N24" s="47">
        <v>35.166666666666664</v>
      </c>
      <c r="O24" s="46">
        <v>4430.333333333333</v>
      </c>
      <c r="P24" s="145"/>
      <c r="Q24" s="46"/>
      <c r="R24" s="47"/>
      <c r="S24" s="47"/>
      <c r="T24" s="47">
        <v>371.41666666666669</v>
      </c>
      <c r="U24" s="47"/>
      <c r="V24" s="47"/>
      <c r="W24" s="47"/>
      <c r="X24" s="47"/>
      <c r="Y24" s="47"/>
    </row>
    <row r="25" spans="1:25" ht="14.4" hidden="1" thickTop="1" thickBot="1" x14ac:dyDescent="0.3">
      <c r="A25" s="13" t="s">
        <v>44</v>
      </c>
      <c r="B25" s="91">
        <v>179.08333333333331</v>
      </c>
      <c r="C25" s="85">
        <v>103.5</v>
      </c>
      <c r="D25" s="47">
        <v>75.583333333333329</v>
      </c>
      <c r="E25" s="47">
        <v>367.91666666666669</v>
      </c>
      <c r="F25" s="47">
        <v>612.58333333333337</v>
      </c>
      <c r="G25" s="47">
        <v>211.83333333333334</v>
      </c>
      <c r="H25" s="47">
        <v>74.083333333333329</v>
      </c>
      <c r="I25" s="47">
        <v>63.416666666666664</v>
      </c>
      <c r="J25" s="47"/>
      <c r="K25" s="47">
        <v>1508.9166666666667</v>
      </c>
      <c r="L25" s="47">
        <v>185.75</v>
      </c>
      <c r="M25" s="47">
        <v>7</v>
      </c>
      <c r="N25" s="47">
        <v>43.916666666666664</v>
      </c>
      <c r="O25" s="46">
        <v>4394.333333333333</v>
      </c>
      <c r="P25" s="145"/>
      <c r="Q25" s="46"/>
      <c r="R25" s="47"/>
      <c r="S25" s="47"/>
      <c r="T25" s="47">
        <v>258.16666666666669</v>
      </c>
      <c r="U25" s="47"/>
      <c r="V25" s="47"/>
      <c r="W25" s="47"/>
      <c r="X25" s="47"/>
      <c r="Y25" s="47"/>
    </row>
    <row r="26" spans="1:25" ht="14.4" hidden="1" thickTop="1" thickBot="1" x14ac:dyDescent="0.3">
      <c r="A26" s="13" t="s">
        <v>43</v>
      </c>
      <c r="B26" s="91">
        <v>171.83333333333331</v>
      </c>
      <c r="C26" s="85">
        <v>96.5</v>
      </c>
      <c r="D26" s="47">
        <v>75.333333333333329</v>
      </c>
      <c r="E26" s="47">
        <v>343.25</v>
      </c>
      <c r="F26" s="47">
        <v>624.58333333333337</v>
      </c>
      <c r="G26" s="47">
        <v>201.5</v>
      </c>
      <c r="H26" s="47">
        <v>95.25</v>
      </c>
      <c r="I26" s="47">
        <v>74</v>
      </c>
      <c r="J26" s="47"/>
      <c r="K26" s="47">
        <v>1510.4166666666667</v>
      </c>
      <c r="L26" s="47">
        <v>165.83333333333334</v>
      </c>
      <c r="M26" s="47"/>
      <c r="N26" s="47">
        <v>50.5</v>
      </c>
      <c r="O26" s="62">
        <v>4292.166666666667</v>
      </c>
      <c r="P26" s="145"/>
      <c r="Q26" s="62"/>
      <c r="R26" s="60"/>
      <c r="S26" s="60"/>
      <c r="T26" s="47">
        <v>158.66666666666666</v>
      </c>
      <c r="U26" s="126"/>
      <c r="V26" s="126"/>
      <c r="W26" s="126"/>
      <c r="X26" s="126"/>
      <c r="Y26" s="2"/>
    </row>
    <row r="27" spans="1:25" ht="14.4" hidden="1" thickTop="1" thickBot="1" x14ac:dyDescent="0.3">
      <c r="A27" s="13" t="s">
        <v>42</v>
      </c>
      <c r="B27" s="91">
        <v>153</v>
      </c>
      <c r="C27" s="85">
        <v>85.25</v>
      </c>
      <c r="D27" s="47">
        <v>67.75</v>
      </c>
      <c r="E27" s="47">
        <v>314.83333333333331</v>
      </c>
      <c r="F27" s="47">
        <v>590.25</v>
      </c>
      <c r="G27" s="47">
        <v>178.41666666666666</v>
      </c>
      <c r="H27" s="47">
        <v>96.833333333333329</v>
      </c>
      <c r="I27" s="47">
        <v>73.333333333333329</v>
      </c>
      <c r="J27" s="47"/>
      <c r="K27" s="47">
        <v>1406.6666666666667</v>
      </c>
      <c r="L27" s="47">
        <v>105.66666666666667</v>
      </c>
      <c r="M27" s="47"/>
      <c r="N27" s="47">
        <v>59.5</v>
      </c>
      <c r="O27" s="46">
        <v>3973</v>
      </c>
      <c r="P27" s="145"/>
      <c r="Q27" s="46"/>
      <c r="R27" s="47"/>
      <c r="S27" s="47"/>
      <c r="T27" s="47">
        <v>120.08333333333333</v>
      </c>
      <c r="U27" s="126"/>
      <c r="V27" s="126"/>
      <c r="W27" s="126"/>
      <c r="X27" s="126"/>
      <c r="Y27" s="2"/>
    </row>
    <row r="28" spans="1:25" ht="14.4" hidden="1" thickTop="1" thickBot="1" x14ac:dyDescent="0.3">
      <c r="A28" s="13" t="s">
        <v>27</v>
      </c>
      <c r="B28" s="91">
        <v>158.83333333333331</v>
      </c>
      <c r="C28" s="85">
        <v>78.25</v>
      </c>
      <c r="D28" s="47">
        <v>80.583333333333329</v>
      </c>
      <c r="E28" s="47">
        <v>297.08333333333331</v>
      </c>
      <c r="F28" s="47">
        <v>596.91666666666663</v>
      </c>
      <c r="G28" s="47">
        <v>164.41666666666666</v>
      </c>
      <c r="H28" s="47">
        <v>103.41666666666667</v>
      </c>
      <c r="I28" s="47">
        <v>68.583333333333329</v>
      </c>
      <c r="J28" s="47"/>
      <c r="K28" s="47">
        <v>1389</v>
      </c>
      <c r="L28" s="47">
        <v>82.5</v>
      </c>
      <c r="M28" s="47"/>
      <c r="N28" s="47">
        <v>67.5</v>
      </c>
      <c r="O28" s="46">
        <v>3844.8333333333335</v>
      </c>
      <c r="P28" s="145"/>
      <c r="Q28" s="46"/>
      <c r="R28" s="47"/>
      <c r="S28" s="47"/>
      <c r="T28" s="47">
        <v>76.25</v>
      </c>
      <c r="U28" s="126"/>
      <c r="V28" s="126"/>
      <c r="W28" s="126"/>
      <c r="X28" s="126"/>
      <c r="Y28" s="2"/>
    </row>
    <row r="29" spans="1:25" s="9" customFormat="1" ht="14.4" hidden="1" thickTop="1" thickBot="1" x14ac:dyDescent="0.3">
      <c r="A29" s="11" t="s">
        <v>26</v>
      </c>
      <c r="B29" s="93">
        <v>161.75</v>
      </c>
      <c r="C29" s="86">
        <v>82.5</v>
      </c>
      <c r="D29" s="49">
        <v>79.25</v>
      </c>
      <c r="E29" s="49">
        <v>281.58333333333331</v>
      </c>
      <c r="F29" s="49">
        <v>611.5</v>
      </c>
      <c r="G29" s="49">
        <v>157.16666666666666</v>
      </c>
      <c r="H29" s="49" t="s">
        <v>33</v>
      </c>
      <c r="I29" s="49">
        <v>71.75</v>
      </c>
      <c r="J29" s="49"/>
      <c r="K29" s="49" t="s">
        <v>36</v>
      </c>
      <c r="L29" s="49">
        <v>87.333333333333329</v>
      </c>
      <c r="M29" s="49"/>
      <c r="N29" s="49">
        <v>73.416666666666671</v>
      </c>
      <c r="O29" s="48">
        <v>3835.1666666666665</v>
      </c>
      <c r="P29" s="185"/>
      <c r="Q29" s="48"/>
      <c r="R29" s="49"/>
      <c r="S29" s="49"/>
      <c r="T29" s="49" t="s">
        <v>29</v>
      </c>
      <c r="U29" s="8"/>
      <c r="V29" s="8"/>
      <c r="W29" s="8"/>
      <c r="X29" s="8"/>
      <c r="Y29" s="8"/>
    </row>
    <row r="30" spans="1:25" s="9" customFormat="1" ht="14.4" hidden="1" thickTop="1" thickBot="1" x14ac:dyDescent="0.3">
      <c r="A30" s="11" t="s">
        <v>25</v>
      </c>
      <c r="B30" s="93">
        <v>147.66666666666666</v>
      </c>
      <c r="C30" s="86">
        <v>83.833333333333329</v>
      </c>
      <c r="D30" s="49">
        <v>63.833333333333336</v>
      </c>
      <c r="E30" s="49">
        <v>260.58333333333331</v>
      </c>
      <c r="F30" s="49">
        <v>583.33333333333337</v>
      </c>
      <c r="G30" s="49">
        <v>141.08333333333334</v>
      </c>
      <c r="H30" s="49">
        <v>81</v>
      </c>
      <c r="I30" s="49">
        <v>66.5</v>
      </c>
      <c r="J30" s="49"/>
      <c r="K30" s="49">
        <v>1280.1666666666667</v>
      </c>
      <c r="L30" s="49">
        <v>90</v>
      </c>
      <c r="M30" s="49"/>
      <c r="N30" s="49">
        <v>82.416666666666671</v>
      </c>
      <c r="O30" s="48">
        <v>3577.0833333333335</v>
      </c>
      <c r="P30" s="185"/>
      <c r="Q30" s="48"/>
      <c r="R30" s="49"/>
      <c r="S30" s="49"/>
      <c r="T30" s="49" t="s">
        <v>28</v>
      </c>
      <c r="U30" s="8"/>
      <c r="V30" s="8"/>
      <c r="W30" s="8"/>
      <c r="X30" s="8"/>
      <c r="Y30" s="8"/>
    </row>
    <row r="31" spans="1:25" ht="13.8" thickTop="1" x14ac:dyDescent="0.25">
      <c r="A31" s="3"/>
      <c r="B31" s="89"/>
      <c r="H31" s="6"/>
      <c r="O31" s="15"/>
      <c r="P31" s="148"/>
      <c r="Q31" s="15"/>
      <c r="T31" s="2"/>
      <c r="U31" s="2"/>
      <c r="V31" s="2"/>
      <c r="W31" s="2"/>
      <c r="X31" s="2"/>
      <c r="Y31" s="2"/>
    </row>
    <row r="32" spans="1:25" ht="39.6" x14ac:dyDescent="0.25">
      <c r="A32" s="77">
        <v>2022</v>
      </c>
      <c r="B32" s="87" t="s">
        <v>53</v>
      </c>
      <c r="C32" s="41" t="s">
        <v>20</v>
      </c>
      <c r="D32" s="17" t="s">
        <v>0</v>
      </c>
      <c r="E32" s="17" t="s">
        <v>1</v>
      </c>
      <c r="F32" s="17" t="s">
        <v>56</v>
      </c>
      <c r="G32" s="17" t="s">
        <v>57</v>
      </c>
      <c r="H32" s="17" t="s">
        <v>21</v>
      </c>
      <c r="I32" s="17" t="s">
        <v>58</v>
      </c>
      <c r="J32" s="40" t="s">
        <v>65</v>
      </c>
      <c r="K32" s="27" t="s">
        <v>4</v>
      </c>
      <c r="L32" s="182" t="s">
        <v>2</v>
      </c>
      <c r="M32" s="179" t="s">
        <v>51</v>
      </c>
      <c r="N32" s="183" t="s">
        <v>3</v>
      </c>
      <c r="O32" s="17" t="s">
        <v>19</v>
      </c>
      <c r="P32" s="156"/>
      <c r="Q32" s="41" t="s">
        <v>68</v>
      </c>
      <c r="R32" s="41" t="s">
        <v>49</v>
      </c>
      <c r="S32" s="41" t="s">
        <v>62</v>
      </c>
      <c r="T32" s="17" t="s">
        <v>91</v>
      </c>
      <c r="U32" s="41" t="s">
        <v>69</v>
      </c>
      <c r="V32" s="41" t="s">
        <v>77</v>
      </c>
      <c r="W32" s="41" t="s">
        <v>78</v>
      </c>
      <c r="X32" s="41" t="s">
        <v>79</v>
      </c>
      <c r="Y32" s="18" t="s">
        <v>48</v>
      </c>
    </row>
    <row r="33" spans="1:27" x14ac:dyDescent="0.25">
      <c r="A33" s="78" t="s">
        <v>6</v>
      </c>
      <c r="B33" s="88">
        <v>234</v>
      </c>
      <c r="C33" s="80"/>
      <c r="D33" s="20"/>
      <c r="E33" s="20">
        <v>267</v>
      </c>
      <c r="F33" s="20">
        <v>547</v>
      </c>
      <c r="G33" s="20">
        <v>222</v>
      </c>
      <c r="H33" s="20">
        <v>46</v>
      </c>
      <c r="I33" s="20">
        <v>27</v>
      </c>
      <c r="J33" s="28">
        <v>0</v>
      </c>
      <c r="K33" s="28">
        <f t="shared" ref="K33:K37" si="0">SUM(B33:J33)</f>
        <v>1343</v>
      </c>
      <c r="L33" s="161">
        <v>168</v>
      </c>
      <c r="M33" s="164">
        <v>13</v>
      </c>
      <c r="N33" s="170">
        <v>19</v>
      </c>
      <c r="O33" s="19">
        <v>3690</v>
      </c>
      <c r="P33" s="184"/>
      <c r="Q33" s="80">
        <v>83</v>
      </c>
      <c r="R33" s="32">
        <v>34</v>
      </c>
      <c r="S33" s="32">
        <v>7</v>
      </c>
      <c r="T33" s="32">
        <v>1641</v>
      </c>
      <c r="U33" s="32">
        <v>0</v>
      </c>
      <c r="V33" s="32">
        <v>0</v>
      </c>
      <c r="W33" s="32">
        <f>SUM(Q33:V33)</f>
        <v>1765</v>
      </c>
      <c r="X33" s="32">
        <v>1881</v>
      </c>
      <c r="Y33" s="20">
        <v>10574</v>
      </c>
    </row>
    <row r="34" spans="1:27" x14ac:dyDescent="0.25">
      <c r="A34" s="78" t="s">
        <v>7</v>
      </c>
      <c r="B34" s="88">
        <v>229</v>
      </c>
      <c r="C34" s="80"/>
      <c r="D34" s="20"/>
      <c r="E34" s="20">
        <v>270</v>
      </c>
      <c r="F34" s="20">
        <v>544</v>
      </c>
      <c r="G34" s="20">
        <v>226</v>
      </c>
      <c r="H34" s="20">
        <v>48</v>
      </c>
      <c r="I34" s="20">
        <v>29</v>
      </c>
      <c r="J34" s="28">
        <v>0</v>
      </c>
      <c r="K34" s="28">
        <f t="shared" si="0"/>
        <v>1346</v>
      </c>
      <c r="L34" s="161">
        <v>171</v>
      </c>
      <c r="M34" s="164">
        <v>13</v>
      </c>
      <c r="N34" s="170">
        <v>19</v>
      </c>
      <c r="O34" s="19">
        <v>3734</v>
      </c>
      <c r="P34" s="184"/>
      <c r="Q34" s="80">
        <v>80</v>
      </c>
      <c r="R34" s="32">
        <v>36</v>
      </c>
      <c r="S34" s="32">
        <v>8</v>
      </c>
      <c r="T34" s="32">
        <v>1657</v>
      </c>
      <c r="U34" s="32">
        <v>0</v>
      </c>
      <c r="V34" s="32">
        <v>0</v>
      </c>
      <c r="W34" s="32">
        <f>SUM(Q34:V34)</f>
        <v>1781</v>
      </c>
      <c r="X34" s="32">
        <v>1895</v>
      </c>
      <c r="Y34" s="20">
        <v>9724</v>
      </c>
    </row>
    <row r="35" spans="1:27" x14ac:dyDescent="0.25">
      <c r="A35" s="78" t="s">
        <v>8</v>
      </c>
      <c r="B35" s="88">
        <v>225</v>
      </c>
      <c r="C35" s="80"/>
      <c r="D35" s="20"/>
      <c r="E35" s="20">
        <v>270</v>
      </c>
      <c r="F35" s="20">
        <v>551</v>
      </c>
      <c r="G35" s="20">
        <v>235</v>
      </c>
      <c r="H35" s="20">
        <v>53</v>
      </c>
      <c r="I35" s="20">
        <v>29</v>
      </c>
      <c r="J35" s="28">
        <v>0</v>
      </c>
      <c r="K35" s="28">
        <f t="shared" si="0"/>
        <v>1363</v>
      </c>
      <c r="L35" s="161">
        <v>177</v>
      </c>
      <c r="M35" s="164">
        <v>13</v>
      </c>
      <c r="N35" s="170">
        <v>19</v>
      </c>
      <c r="O35" s="19">
        <v>3798</v>
      </c>
      <c r="P35" s="184"/>
      <c r="Q35" s="80">
        <v>76</v>
      </c>
      <c r="R35" s="32">
        <v>40</v>
      </c>
      <c r="S35" s="32">
        <v>11</v>
      </c>
      <c r="T35" s="32">
        <v>1674</v>
      </c>
      <c r="U35" s="32">
        <v>0</v>
      </c>
      <c r="V35" s="32">
        <v>0</v>
      </c>
      <c r="W35" s="32">
        <f>SUM(Q35:V35)</f>
        <v>1801</v>
      </c>
      <c r="X35" s="32">
        <v>1912</v>
      </c>
      <c r="Y35" s="20">
        <v>11825</v>
      </c>
    </row>
    <row r="36" spans="1:27" x14ac:dyDescent="0.25">
      <c r="A36" s="78" t="s">
        <v>9</v>
      </c>
      <c r="B36" s="88">
        <v>222</v>
      </c>
      <c r="C36" s="80"/>
      <c r="D36" s="20"/>
      <c r="E36" s="20">
        <v>261</v>
      </c>
      <c r="F36" s="20">
        <v>555</v>
      </c>
      <c r="G36" s="20">
        <v>234</v>
      </c>
      <c r="H36" s="20">
        <v>56</v>
      </c>
      <c r="I36" s="20">
        <v>27</v>
      </c>
      <c r="J36" s="28">
        <v>0</v>
      </c>
      <c r="K36" s="28">
        <f t="shared" si="0"/>
        <v>1355</v>
      </c>
      <c r="L36" s="161">
        <v>175</v>
      </c>
      <c r="M36" s="164">
        <v>14</v>
      </c>
      <c r="N36" s="170">
        <v>19</v>
      </c>
      <c r="O36" s="19">
        <v>3788</v>
      </c>
      <c r="P36" s="184"/>
      <c r="Q36" s="80">
        <v>78</v>
      </c>
      <c r="R36" s="32">
        <v>40</v>
      </c>
      <c r="S36" s="32">
        <v>15</v>
      </c>
      <c r="T36" s="32">
        <v>1680</v>
      </c>
      <c r="U36" s="32">
        <v>0</v>
      </c>
      <c r="V36" s="32">
        <v>0</v>
      </c>
      <c r="W36" s="32">
        <f>SUM(Q36:V36)</f>
        <v>1813</v>
      </c>
      <c r="X36" s="32">
        <v>1929</v>
      </c>
      <c r="Y36" s="20">
        <v>9891</v>
      </c>
    </row>
    <row r="37" spans="1:27" x14ac:dyDescent="0.25">
      <c r="A37" s="78" t="s">
        <v>10</v>
      </c>
      <c r="B37" s="88">
        <v>231</v>
      </c>
      <c r="C37" s="80"/>
      <c r="D37" s="20"/>
      <c r="E37" s="20">
        <v>254</v>
      </c>
      <c r="F37" s="20">
        <v>549</v>
      </c>
      <c r="G37" s="20">
        <v>236</v>
      </c>
      <c r="H37" s="20">
        <v>59</v>
      </c>
      <c r="I37" s="20">
        <v>27</v>
      </c>
      <c r="J37" s="28">
        <v>5</v>
      </c>
      <c r="K37" s="28">
        <f t="shared" si="0"/>
        <v>1361</v>
      </c>
      <c r="L37" s="161">
        <v>180</v>
      </c>
      <c r="M37" s="164">
        <v>11</v>
      </c>
      <c r="N37" s="170">
        <v>19</v>
      </c>
      <c r="O37" s="19">
        <v>3794</v>
      </c>
      <c r="P37" s="184"/>
      <c r="Q37" s="80">
        <v>76</v>
      </c>
      <c r="R37" s="32">
        <v>44</v>
      </c>
      <c r="S37" s="32">
        <v>15</v>
      </c>
      <c r="T37" s="32">
        <v>1690</v>
      </c>
      <c r="U37" s="32">
        <v>0</v>
      </c>
      <c r="V37" s="32">
        <v>0</v>
      </c>
      <c r="W37" s="32">
        <f>SUM(Q37:V37)</f>
        <v>1825</v>
      </c>
      <c r="X37" s="32">
        <v>1936</v>
      </c>
      <c r="Y37" s="20">
        <v>9451</v>
      </c>
    </row>
    <row r="38" spans="1:27" x14ac:dyDescent="0.25">
      <c r="A38" s="78" t="s">
        <v>11</v>
      </c>
      <c r="B38" s="88"/>
      <c r="C38" s="80"/>
      <c r="D38" s="20"/>
      <c r="E38" s="20"/>
      <c r="F38" s="20"/>
      <c r="G38" s="20"/>
      <c r="H38" s="20"/>
      <c r="I38" s="20"/>
      <c r="J38" s="28"/>
      <c r="K38" s="28"/>
      <c r="L38" s="161"/>
      <c r="M38" s="164"/>
      <c r="N38" s="170"/>
      <c r="O38" s="19"/>
      <c r="P38" s="184"/>
      <c r="Q38" s="80"/>
      <c r="R38" s="32"/>
      <c r="S38" s="32"/>
      <c r="T38" s="32"/>
      <c r="U38" s="32"/>
      <c r="V38" s="32"/>
      <c r="W38" s="32"/>
      <c r="X38" s="32"/>
      <c r="Y38" s="20"/>
    </row>
    <row r="39" spans="1:27" x14ac:dyDescent="0.25">
      <c r="A39" s="78" t="s">
        <v>12</v>
      </c>
      <c r="B39" s="88"/>
      <c r="C39" s="80"/>
      <c r="D39" s="20"/>
      <c r="E39" s="20"/>
      <c r="F39" s="20"/>
      <c r="G39" s="20"/>
      <c r="H39" s="20"/>
      <c r="I39" s="20"/>
      <c r="J39" s="28"/>
      <c r="K39" s="28"/>
      <c r="L39" s="161"/>
      <c r="M39" s="164"/>
      <c r="N39" s="170"/>
      <c r="O39" s="19"/>
      <c r="P39" s="184"/>
      <c r="Q39" s="80"/>
      <c r="R39" s="32"/>
      <c r="S39" s="32"/>
      <c r="T39" s="32"/>
      <c r="U39" s="32"/>
      <c r="V39" s="32"/>
      <c r="W39" s="32"/>
      <c r="X39" s="32"/>
      <c r="Y39" s="20"/>
    </row>
    <row r="40" spans="1:27" x14ac:dyDescent="0.25">
      <c r="A40" s="78" t="s">
        <v>13</v>
      </c>
      <c r="B40" s="88"/>
      <c r="C40" s="80"/>
      <c r="D40" s="20"/>
      <c r="E40" s="20"/>
      <c r="F40" s="20"/>
      <c r="G40" s="20"/>
      <c r="H40" s="20"/>
      <c r="I40" s="20"/>
      <c r="J40" s="28"/>
      <c r="K40" s="28"/>
      <c r="L40" s="161"/>
      <c r="M40" s="164"/>
      <c r="N40" s="170"/>
      <c r="O40" s="19"/>
      <c r="P40" s="184"/>
      <c r="Q40" s="80"/>
      <c r="R40" s="32"/>
      <c r="S40" s="32"/>
      <c r="T40" s="32"/>
      <c r="U40" s="32"/>
      <c r="V40" s="32"/>
      <c r="W40" s="32"/>
      <c r="X40" s="32"/>
      <c r="Y40" s="20"/>
    </row>
    <row r="41" spans="1:27" x14ac:dyDescent="0.25">
      <c r="A41" s="78" t="s">
        <v>14</v>
      </c>
      <c r="B41" s="88"/>
      <c r="C41" s="80"/>
      <c r="D41" s="20"/>
      <c r="E41" s="20"/>
      <c r="F41" s="20"/>
      <c r="G41" s="20"/>
      <c r="H41" s="20"/>
      <c r="I41" s="20"/>
      <c r="J41" s="28"/>
      <c r="K41" s="28"/>
      <c r="L41" s="161"/>
      <c r="M41" s="164"/>
      <c r="N41" s="170"/>
      <c r="O41" s="19"/>
      <c r="P41" s="184"/>
      <c r="Q41" s="80"/>
      <c r="R41" s="32"/>
      <c r="S41" s="32"/>
      <c r="T41" s="32"/>
      <c r="U41" s="32"/>
      <c r="V41" s="32"/>
      <c r="W41" s="32"/>
      <c r="X41" s="32"/>
      <c r="Y41" s="20"/>
    </row>
    <row r="42" spans="1:27" x14ac:dyDescent="0.25">
      <c r="A42" s="78" t="s">
        <v>15</v>
      </c>
      <c r="B42" s="88"/>
      <c r="C42" s="80"/>
      <c r="D42" s="20"/>
      <c r="E42" s="20"/>
      <c r="F42" s="20"/>
      <c r="G42" s="20"/>
      <c r="H42" s="20"/>
      <c r="I42" s="20"/>
      <c r="J42" s="28"/>
      <c r="K42" s="28"/>
      <c r="L42" s="161"/>
      <c r="M42" s="164"/>
      <c r="N42" s="170"/>
      <c r="O42" s="19"/>
      <c r="P42" s="184"/>
      <c r="Q42" s="80"/>
      <c r="R42" s="32"/>
      <c r="S42" s="32"/>
      <c r="T42" s="32"/>
      <c r="U42" s="32"/>
      <c r="V42" s="32"/>
      <c r="W42" s="32"/>
      <c r="X42" s="32"/>
      <c r="Y42" s="20"/>
    </row>
    <row r="43" spans="1:27" x14ac:dyDescent="0.25">
      <c r="A43" s="78" t="s">
        <v>16</v>
      </c>
      <c r="B43" s="88"/>
      <c r="C43" s="80"/>
      <c r="D43" s="20"/>
      <c r="E43" s="20"/>
      <c r="F43" s="20"/>
      <c r="G43" s="20"/>
      <c r="H43" s="20"/>
      <c r="I43" s="20"/>
      <c r="J43" s="28"/>
      <c r="K43" s="28"/>
      <c r="L43" s="161"/>
      <c r="M43" s="164"/>
      <c r="N43" s="170"/>
      <c r="O43" s="19"/>
      <c r="P43" s="184"/>
      <c r="Q43" s="80"/>
      <c r="R43" s="32"/>
      <c r="S43" s="32"/>
      <c r="T43" s="32"/>
      <c r="U43" s="32"/>
      <c r="V43" s="32"/>
      <c r="W43" s="32"/>
      <c r="X43" s="32"/>
      <c r="Y43" s="20"/>
    </row>
    <row r="44" spans="1:27" ht="13.8" thickBot="1" x14ac:dyDescent="0.3">
      <c r="A44" s="79" t="s">
        <v>17</v>
      </c>
      <c r="B44" s="96"/>
      <c r="C44" s="81"/>
      <c r="D44" s="22"/>
      <c r="E44" s="22"/>
      <c r="F44" s="22"/>
      <c r="G44" s="22"/>
      <c r="H44" s="22"/>
      <c r="I44" s="22"/>
      <c r="J44" s="29"/>
      <c r="K44" s="28"/>
      <c r="L44" s="162"/>
      <c r="M44" s="165"/>
      <c r="N44" s="172"/>
      <c r="O44" s="21"/>
      <c r="P44" s="184"/>
      <c r="Q44" s="81"/>
      <c r="R44" s="33"/>
      <c r="S44" s="33"/>
      <c r="T44" s="33"/>
      <c r="U44" s="33"/>
      <c r="V44" s="33"/>
      <c r="W44" s="33"/>
      <c r="X44" s="33"/>
      <c r="Y44" s="22"/>
    </row>
    <row r="45" spans="1:27" s="9" customFormat="1" ht="14.4" thickTop="1" thickBot="1" x14ac:dyDescent="0.3">
      <c r="A45" s="121" t="s">
        <v>46</v>
      </c>
      <c r="B45" s="155">
        <f>AVERAGE(B33:B44)</f>
        <v>228.2</v>
      </c>
      <c r="C45" s="48"/>
      <c r="D45" s="49"/>
      <c r="E45" s="49">
        <f t="shared" ref="E45:Y45" si="1">AVERAGE(E33:E44)</f>
        <v>264.39999999999998</v>
      </c>
      <c r="F45" s="49">
        <f t="shared" si="1"/>
        <v>549.20000000000005</v>
      </c>
      <c r="G45" s="49">
        <f t="shared" si="1"/>
        <v>230.6</v>
      </c>
      <c r="H45" s="49">
        <f t="shared" si="1"/>
        <v>52.4</v>
      </c>
      <c r="I45" s="49">
        <f t="shared" si="1"/>
        <v>27.8</v>
      </c>
      <c r="J45" s="49"/>
      <c r="K45" s="49">
        <f t="shared" si="1"/>
        <v>1353.6</v>
      </c>
      <c r="L45" s="163">
        <f t="shared" si="1"/>
        <v>174.2</v>
      </c>
      <c r="M45" s="163">
        <f t="shared" si="1"/>
        <v>12.8</v>
      </c>
      <c r="N45" s="163">
        <f t="shared" si="1"/>
        <v>19</v>
      </c>
      <c r="O45" s="48">
        <f>AVERAGE(O33:O44)</f>
        <v>3760.8</v>
      </c>
      <c r="P45" s="147"/>
      <c r="Q45" s="48">
        <f t="shared" si="1"/>
        <v>78.599999999999994</v>
      </c>
      <c r="R45" s="48">
        <f t="shared" si="1"/>
        <v>38.799999999999997</v>
      </c>
      <c r="S45" s="48">
        <f t="shared" ref="S45" si="2">AVERAGE(S33:S44)</f>
        <v>11.2</v>
      </c>
      <c r="T45" s="49">
        <f>AVERAGE(T33:T44)</f>
        <v>1668.4</v>
      </c>
      <c r="U45" s="48">
        <f t="shared" si="1"/>
        <v>0</v>
      </c>
      <c r="V45" s="48">
        <f t="shared" si="1"/>
        <v>0</v>
      </c>
      <c r="W45" s="48">
        <f t="shared" si="1"/>
        <v>1797</v>
      </c>
      <c r="X45" s="48">
        <f t="shared" si="1"/>
        <v>1910.6</v>
      </c>
      <c r="Y45" s="48">
        <f t="shared" si="1"/>
        <v>10293</v>
      </c>
    </row>
    <row r="46" spans="1:27" ht="40.200000000000003" thickTop="1" x14ac:dyDescent="0.25">
      <c r="C46" s="90"/>
      <c r="D46" s="90"/>
      <c r="E46" s="42" t="s">
        <v>22</v>
      </c>
      <c r="F46" s="38"/>
      <c r="G46" s="38">
        <v>1097</v>
      </c>
      <c r="H46" s="38"/>
      <c r="I46" s="39">
        <f>G46/K37</f>
        <v>0.80602498163115355</v>
      </c>
      <c r="J46" s="141"/>
      <c r="K46" s="7"/>
      <c r="M46" s="50"/>
      <c r="R46" s="188" t="s">
        <v>94</v>
      </c>
      <c r="S46" s="190">
        <f>K37+W37</f>
        <v>3186</v>
      </c>
      <c r="T46" s="189" t="s">
        <v>95</v>
      </c>
      <c r="U46" s="191">
        <f>O37+X37</f>
        <v>5730</v>
      </c>
      <c r="V46" s="2"/>
      <c r="W46" s="2"/>
      <c r="X46" s="2"/>
      <c r="Y46" s="2"/>
      <c r="Z46" s="2"/>
      <c r="AA46" s="2"/>
    </row>
    <row r="47" spans="1:27" x14ac:dyDescent="0.25">
      <c r="A47" s="225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06"/>
      <c r="Q47" s="106"/>
      <c r="R47" s="4"/>
      <c r="S47" s="4"/>
      <c r="T47" s="16"/>
      <c r="U47" s="16"/>
      <c r="V47" s="16"/>
      <c r="W47" s="16"/>
      <c r="X47" s="16"/>
      <c r="Y47" s="16"/>
      <c r="Z47" s="14"/>
    </row>
    <row r="48" spans="1:27" x14ac:dyDescent="0.2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106"/>
      <c r="Q48" s="106"/>
      <c r="R48" s="4"/>
      <c r="S48" s="4"/>
      <c r="T48" s="16"/>
      <c r="U48" s="16"/>
      <c r="V48" s="16"/>
      <c r="W48" s="16"/>
      <c r="X48" s="16"/>
      <c r="Y48" s="16"/>
      <c r="Z48" s="14"/>
    </row>
  </sheetData>
  <mergeCells count="2">
    <mergeCell ref="A47:O47"/>
    <mergeCell ref="A48:O48"/>
  </mergeCells>
  <phoneticPr fontId="0" type="noConversion"/>
  <printOptions horizontalCentered="1" verticalCentered="1"/>
  <pageMargins left="0.25" right="0.25" top="0.79" bottom="0.25" header="0.33" footer="0.24"/>
  <pageSetup scale="67" fitToHeight="0" orientation="landscape" r:id="rId1"/>
  <headerFooter alignWithMargins="0">
    <oddHeader>&amp;C&amp;"Arial,Italic"&amp;14YMCA of Greater Fort Wayne
Membership Statistics
Whitley County Branch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YMCA of Greater Fort Wayne</vt:lpstr>
      <vt:lpstr>Caylor-Nickel</vt:lpstr>
      <vt:lpstr>Central</vt:lpstr>
      <vt:lpstr>Jackson Lehman</vt:lpstr>
      <vt:lpstr>Jorgensen</vt:lpstr>
      <vt:lpstr>Parkview</vt:lpstr>
      <vt:lpstr>Renaissance Pointe</vt:lpstr>
      <vt:lpstr>Skyline</vt:lpstr>
      <vt:lpstr>Whitley 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Burson</dc:creator>
  <cp:lastModifiedBy>Jen Klages</cp:lastModifiedBy>
  <cp:lastPrinted>2021-01-29T19:10:04Z</cp:lastPrinted>
  <dcterms:created xsi:type="dcterms:W3CDTF">2005-02-03T16:18:09Z</dcterms:created>
  <dcterms:modified xsi:type="dcterms:W3CDTF">2022-06-01T19:02:33Z</dcterms:modified>
</cp:coreProperties>
</file>